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giuli\Documents\"/>
    </mc:Choice>
  </mc:AlternateContent>
  <xr:revisionPtr revIDLastSave="0" documentId="8_{2A4D7BF1-A87D-498C-B5F5-0962F837EC7C}" xr6:coauthVersionLast="47" xr6:coauthVersionMax="47" xr10:uidLastSave="{00000000-0000-0000-0000-000000000000}"/>
  <bookViews>
    <workbookView xWindow="30612" yWindow="-108" windowWidth="30936" windowHeight="16776" tabRatio="599" xr2:uid="{00000000-000D-0000-FFFF-FFFF00000000}"/>
  </bookViews>
  <sheets>
    <sheet name="IB fees 2024" sheetId="1" r:id="rId1"/>
  </sheets>
  <definedNames>
    <definedName name="_xlnm.Print_Area" localSheetId="0">'IB fees 2024'!$A$1:$AQ$109</definedName>
    <definedName name="Z_C6861C9D_2D56_4631_A827_D1AB80B27AC6_.wvu.PrintArea" localSheetId="0" hidden="1">'IB fees 2024'!$A$1:$AQ$102</definedName>
    <definedName name="Z_C6861C9D_2D56_4631_A827_D1AB80B27AC6_.wvu.Rows" localSheetId="0" hidden="1">'IB fees 2024'!$5:$5,'IB fees 2024'!$20:$25,'IB fees 2024'!$28:$28,'IB fees 2024'!$33:$33,'IB fees 2024'!$35:$35,'IB fees 2024'!$40:$40,'IB fees 2024'!$46:$47,'IB fees 2024'!$53:$56,'IB fees 2024'!$58:$61,'IB fees 2024'!$64:$64,'IB fees 2024'!$72:$73,'IB fees 2024'!$75:$75</definedName>
  </definedNames>
  <calcPr calcId="191029"/>
  <customWorkbookViews>
    <customWorkbookView name="HROTE - Personal View" guid="{C6861C9D-2D56-4631-A827-D1AB80B27AC6}" mergeInterval="0" personalView="1" maximized="1" windowWidth="1276" windowHeight="81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3" i="1" l="1"/>
  <c r="M43" i="1"/>
  <c r="AP30" i="1"/>
  <c r="AP31" i="1"/>
  <c r="AP32" i="1"/>
  <c r="AP34" i="1"/>
  <c r="AP43" i="1"/>
  <c r="AQ63" i="1" l="1"/>
  <c r="AQ43" i="1"/>
  <c r="AQ42" i="1"/>
  <c r="AQ27" i="1"/>
  <c r="W74" i="1" l="1"/>
  <c r="W68" i="1"/>
  <c r="W67" i="1"/>
  <c r="W66" i="1"/>
  <c r="W43" i="1"/>
  <c r="W26" i="1"/>
  <c r="W6" i="1"/>
  <c r="V26" i="1" l="1"/>
  <c r="V43" i="1"/>
  <c r="V66" i="1"/>
  <c r="V67" i="1"/>
  <c r="AI71" i="1" l="1"/>
  <c r="AI68" i="1"/>
  <c r="AI63" i="1"/>
  <c r="AI26" i="1" l="1"/>
  <c r="AI58" i="1"/>
  <c r="AI21" i="1"/>
  <c r="AP66" i="1" l="1"/>
  <c r="AP29" i="1"/>
  <c r="AP27" i="1"/>
  <c r="AP33" i="1" l="1"/>
  <c r="M41" i="1" l="1"/>
</calcChain>
</file>

<file path=xl/sharedStrings.xml><?xml version="1.0" encoding="utf-8"?>
<sst xmlns="http://schemas.openxmlformats.org/spreadsheetml/2006/main" count="268" uniqueCount="201">
  <si>
    <t>Portugal</t>
  </si>
  <si>
    <t>Producer</t>
  </si>
  <si>
    <t>Trader</t>
  </si>
  <si>
    <t>Annual account charges</t>
  </si>
  <si>
    <t>Transaction charges</t>
  </si>
  <si>
    <t>Issue</t>
  </si>
  <si>
    <t>First 50,000 certificates</t>
  </si>
  <si>
    <t>50,001 to 100,000 certificates</t>
  </si>
  <si>
    <t>100,001 to 200,000 certificates</t>
  </si>
  <si>
    <t>200,001 to 300,000 certificates</t>
  </si>
  <si>
    <t>More than 300,001 certificates</t>
  </si>
  <si>
    <t>Request</t>
  </si>
  <si>
    <t>Transfers</t>
  </si>
  <si>
    <t>Italy</t>
  </si>
  <si>
    <t>Per 1MWh certificate</t>
  </si>
  <si>
    <t>Sweden</t>
  </si>
  <si>
    <t>Per scheme</t>
  </si>
  <si>
    <t>Per production plant</t>
  </si>
  <si>
    <t>First 2,000,000 certificates</t>
  </si>
  <si>
    <t>More than 2,000,001 certificates</t>
  </si>
  <si>
    <t>Transmission system operators &amp; measurement body fees</t>
  </si>
  <si>
    <t>Production plant registration</t>
  </si>
  <si>
    <t>Denmark</t>
  </si>
  <si>
    <t>Start and end date in same month</t>
  </si>
  <si>
    <t>Start and end date in different months</t>
  </si>
  <si>
    <t>Netherlands</t>
  </si>
  <si>
    <t>Switzerland</t>
  </si>
  <si>
    <t>Germany</t>
  </si>
  <si>
    <t>France</t>
  </si>
  <si>
    <t>Norway</t>
  </si>
  <si>
    <t>Slovenia</t>
  </si>
  <si>
    <t>Luxembourg</t>
  </si>
  <si>
    <t xml:space="preserve">Per 1MWh certificate </t>
  </si>
  <si>
    <t>1MWh certificate exports, imports &amp; internal transfers</t>
  </si>
  <si>
    <t>Monthly account charges</t>
  </si>
  <si>
    <t>Per account</t>
  </si>
  <si>
    <t>Residual costs</t>
  </si>
  <si>
    <t>Account opening</t>
  </si>
  <si>
    <t>&lt;500 MWh annual turnover</t>
  </si>
  <si>
    <t>&gt;500 MWh annual turnover</t>
  </si>
  <si>
    <t>Non-thermal</t>
  </si>
  <si>
    <t>Thermal</t>
  </si>
  <si>
    <t>Up to 500,000 1MWh certificates issued or imported per year</t>
  </si>
  <si>
    <t>Help / Assistance</t>
  </si>
  <si>
    <t>No charge</t>
  </si>
  <si>
    <t>Comments</t>
  </si>
  <si>
    <t>Sundries</t>
  </si>
  <si>
    <t>Five-yearly account charge</t>
  </si>
  <si>
    <t>&gt; 250kW</t>
  </si>
  <si>
    <t>&lt; 250 kW</t>
  </si>
  <si>
    <t>Transfer of each 1MWh certificate - internal to domain</t>
  </si>
  <si>
    <t>Transfer of each 1MWh certificate - imports</t>
  </si>
  <si>
    <t>Transfer of each 1MWh certificate - exports</t>
  </si>
  <si>
    <t>Audit fees</t>
  </si>
  <si>
    <t>(2)</t>
  </si>
  <si>
    <t>(3)</t>
  </si>
  <si>
    <t>&gt; 500,000 1MWh certificates issued or imported per year</t>
  </si>
  <si>
    <t>Traders only</t>
  </si>
  <si>
    <t>(4)</t>
  </si>
  <si>
    <t>Type of Issuing Body</t>
  </si>
  <si>
    <t>Regulator</t>
  </si>
  <si>
    <t>TSO</t>
  </si>
  <si>
    <t>Belgium (Flanders)</t>
  </si>
  <si>
    <t>Belgium (Brussels)</t>
  </si>
  <si>
    <t>Belgium (Wallonia)</t>
  </si>
  <si>
    <t>AIB membership fee (per 1MWh certificate)</t>
  </si>
  <si>
    <t>(6)</t>
  </si>
  <si>
    <t>First 249,999 certificates</t>
  </si>
  <si>
    <t>More than 250,000 certificates</t>
  </si>
  <si>
    <t>Per 1MWh certificate (only traders)</t>
  </si>
  <si>
    <t>All parties</t>
  </si>
  <si>
    <t>Cancellation</t>
  </si>
  <si>
    <t>1MWh certificate exports &amp; internal transfers</t>
  </si>
  <si>
    <t>&lt;= 30kW</t>
  </si>
  <si>
    <t>&gt; 30 kW</t>
  </si>
  <si>
    <t>All</t>
  </si>
  <si>
    <t>Energy Services Operator</t>
  </si>
  <si>
    <t>Ex-domain cancellation</t>
  </si>
  <si>
    <t>Formal cancellation statement</t>
  </si>
  <si>
    <t>Verification of a PD by Grexel instead of Production Registrar</t>
  </si>
  <si>
    <t>First 250,000 certificates</t>
  </si>
  <si>
    <t>Per production device &gt;10MW</t>
  </si>
  <si>
    <t>PV</t>
  </si>
  <si>
    <t>Other (non-PV)</t>
  </si>
  <si>
    <t>Iceland</t>
  </si>
  <si>
    <t xml:space="preserve">All  </t>
  </si>
  <si>
    <t>≤ 2.500 MWh certificate annual turnover</t>
  </si>
  <si>
    <t>2.501 – 15.000 MWh certificate annual turnover</t>
  </si>
  <si>
    <t>15.001 – 500.000 MWh certificate annual turnover</t>
  </si>
  <si>
    <t>&gt; 500.000 MWh certificate annual turnover</t>
  </si>
  <si>
    <t xml:space="preserve">1) Fixed part of AIB membership fee will be split among all the users on equal basis taking into account number of months each user is active (i.e. having valid STC signed).
</t>
  </si>
  <si>
    <t>2) Variable part of AIB membership fee is paid by the users according to their activity, i.e. number of certificates imported and exported.</t>
  </si>
  <si>
    <t>(7)</t>
  </si>
  <si>
    <t>Czech Republic</t>
  </si>
  <si>
    <t>Cyprus</t>
  </si>
  <si>
    <t>Croatia</t>
  </si>
  <si>
    <t>(8)</t>
  </si>
  <si>
    <t>Transfer of each 1MWh certificate</t>
  </si>
  <si>
    <t>Issuance of GO for fossil and nuclear, per 1 MWh</t>
  </si>
  <si>
    <t>EECS verification</t>
  </si>
  <si>
    <t xml:space="preserve"> €150,-/hr</t>
  </si>
  <si>
    <t>Additional charge for GOs for biomass, per 1 MWh</t>
  </si>
  <si>
    <t>&gt; 30 kW &lt;= 300 kW</t>
  </si>
  <si>
    <t>&gt; 300 kW &lt;= 1 MW</t>
  </si>
  <si>
    <t>&gt; 1 MW &lt;= 5 MW</t>
  </si>
  <si>
    <t>&gt; 5 MW &lt;= 10 MW</t>
  </si>
  <si>
    <t>&gt; 10 MW</t>
  </si>
  <si>
    <t>(9)</t>
  </si>
  <si>
    <t>With production plants  &lt; 0,5 MW</t>
  </si>
  <si>
    <t>With production plants  &gt;= 0,5 MW</t>
  </si>
  <si>
    <t>Belgium (Federal)</t>
  </si>
  <si>
    <t>Estonia</t>
  </si>
  <si>
    <t>Ireland</t>
  </si>
  <si>
    <t>(10)</t>
  </si>
  <si>
    <t xml:space="preserve">No charge on a per certificate basis; the fees are totalled and charged back using a socialised charging mechanism (via the Transmission Use of System Charges)
</t>
  </si>
  <si>
    <t>Supplier</t>
  </si>
  <si>
    <t>(11)</t>
  </si>
  <si>
    <t>Greece</t>
  </si>
  <si>
    <t>(12)</t>
  </si>
  <si>
    <t>currently no charge</t>
  </si>
  <si>
    <t>Ministry</t>
  </si>
  <si>
    <t>(14)</t>
  </si>
  <si>
    <t>(13)</t>
  </si>
  <si>
    <t>(5)</t>
  </si>
  <si>
    <t>Fees always available on (in Danish):  https://energinet.dk/El/Oprindelsesgarantier/Oprindelsesgarantier-Gebyrer</t>
  </si>
  <si>
    <t>see footnote</t>
  </si>
  <si>
    <t>(15)</t>
  </si>
  <si>
    <t>Annual account charges for all parties represent AIB fee divided between users (Signing of STCs required)</t>
  </si>
  <si>
    <t>Only issued 1MW certificate in LT domain  can be subject of cancellation</t>
  </si>
  <si>
    <t>(16)</t>
  </si>
  <si>
    <t>Finextra’s GO service prices are here: https://www.fingrid.fi/en/services/guarantees-of-origin/fees/</t>
  </si>
  <si>
    <t>Serbia</t>
  </si>
  <si>
    <t>For intra-Flanders transfers and imports, the receiver pays. For exports the sender pays, and for cancellations, the party who cancels the GO.</t>
  </si>
  <si>
    <t>Slovakia</t>
  </si>
  <si>
    <t>Assignment of an installation to a new operator or to a new account of the same operator</t>
  </si>
  <si>
    <t>(17)</t>
  </si>
  <si>
    <t>&gt;60 MW</t>
  </si>
  <si>
    <t>&gt;20 MW &lt;= 60 MW</t>
  </si>
  <si>
    <t>&gt; 1 MW &lt;= 8 MW</t>
  </si>
  <si>
    <t>&lt;= 1 MW</t>
  </si>
  <si>
    <t>&gt; 8 MW &lt;= 20 MW</t>
  </si>
  <si>
    <t>Operator for RES &amp; GOs</t>
  </si>
  <si>
    <t>Guarantees of Origin Fees Ordinance see:   http://www.gesetze-im-internet.de/hkngebv/HkRNGebV.pdf</t>
  </si>
  <si>
    <t>Fees are published on https://necs.statnett.no/88997369</t>
  </si>
  <si>
    <t>(1)</t>
  </si>
  <si>
    <t xml:space="preserve">See also: https://elering.ee/en/guarantees-origin#tab1 </t>
  </si>
  <si>
    <t>(18)</t>
  </si>
  <si>
    <t>Hungary</t>
  </si>
  <si>
    <t>(19)</t>
  </si>
  <si>
    <t>Exchange rate</t>
  </si>
  <si>
    <t>Montenegro</t>
  </si>
  <si>
    <t>no defined price list yet</t>
  </si>
  <si>
    <t>(20)</t>
  </si>
  <si>
    <t>'(20)</t>
  </si>
  <si>
    <t>No charge on a per certificate basis; the fees are totalled and charged back using a socialised charging mechanism (via the Transmission Use of System Charges)</t>
  </si>
  <si>
    <t>Exchange rate based onhttps://www.oanda.com/currency-converter (15 Dec 2022)</t>
  </si>
  <si>
    <t>Finland (gas)</t>
  </si>
  <si>
    <t>(21)</t>
  </si>
  <si>
    <t>Governmental agency</t>
  </si>
  <si>
    <t>Market operator</t>
  </si>
  <si>
    <t>see footnote 20</t>
  </si>
  <si>
    <t>Registration fee per production plant if &gt; 200 kW:  200,- €. There is no more fee since 1.1.2023 for the registration of a production device with installed capacity below 200 kW.</t>
  </si>
  <si>
    <t>Private</t>
  </si>
  <si>
    <t>See also: https://files.hrote.hr/files/PDFen/GOR/Charges_GoO_Registry.pdf</t>
  </si>
  <si>
    <t>Any account holder must register in the Registry, annual fee is 500 EUR wich includes 50 000 actions in the registry (issuing, cancellation, import, export, transfer from one to another account in Latvia)</t>
  </si>
  <si>
    <t>(22)</t>
  </si>
  <si>
    <t>Austria (Gas)</t>
  </si>
  <si>
    <t>https://en.energinet.dk/electricity/green-electricity/guarantees-of-origin/guarantees-of-origin-how-much/</t>
  </si>
  <si>
    <t>Exchange rate based on https://www.oanda.com/currency-converter (15 Dec 2023)</t>
  </si>
  <si>
    <t>Lithuania (gas)</t>
  </si>
  <si>
    <t>(23)</t>
  </si>
  <si>
    <t>Amber Grid applies exemption for annual fee for 2024. Amber Grid is not connected to AIB Hub</t>
  </si>
  <si>
    <t>The fees are also available on the website of the registry: http://www.mekh.hu/download/1/60/11000/fees_2022.pdf Exchange rate based on: https://www.oanda.com/currency-converter/en/?from=HUF&amp;to=EUR&amp;amount=1 (1st Jan 2024)</t>
  </si>
  <si>
    <t>Finland (Elec.)</t>
  </si>
  <si>
    <t>Austria (Elec.)</t>
  </si>
  <si>
    <t>Latvia (Gas)</t>
  </si>
  <si>
    <t>Latvia (Elec.)</t>
  </si>
  <si>
    <t>Lithuania (Elec)</t>
  </si>
  <si>
    <t>Spain (Elec.)</t>
  </si>
  <si>
    <t>Spain (Gas)</t>
  </si>
  <si>
    <t>Countries in Grey</t>
  </si>
  <si>
    <t>Reconnection fee after the trader disconnects due to payment arrears is € 500.</t>
  </si>
  <si>
    <t>(24)</t>
  </si>
  <si>
    <t xml:space="preserve">REN's audit fee does not include the fee charged by the external auditors. Further information availabe here: https://eego.ren.pt/EEGO/WhatWeDo </t>
  </si>
  <si>
    <t>'https://gasgrid.fi/en/our-services/guarantees-of-origin/. The ex-domain cancellation fee from Finland is charged if Gasgrid sends the cancellation certificate via email. The hourly rate (€/h) is charged for additional work as agreed separately. Consultation and customer service are free of charge.</t>
  </si>
  <si>
    <t>200€/hr</t>
  </si>
  <si>
    <t>(03)</t>
  </si>
  <si>
    <t>Published since January 2025 here: https://www.ast.lv/en/content/guarantees-origin</t>
  </si>
  <si>
    <t>Exchange rate based on https://www.oanda.com/currency-converter (15 Dec 2024)</t>
  </si>
  <si>
    <t>Kosovo</t>
  </si>
  <si>
    <t xml:space="preserve">No updated tariffs were provided in 2024 and 2025
</t>
  </si>
  <si>
    <t>Countries in Light Green</t>
  </si>
  <si>
    <t>Tariffs updated as of 2025</t>
  </si>
  <si>
    <t>Georgia</t>
  </si>
  <si>
    <t>In the case of that a user joins during the year or leaves the EECS system during the year, he pays only a proportionate amount, according to the number of months in which the system user was using.</t>
  </si>
  <si>
    <r>
      <t xml:space="preserve">The </t>
    </r>
    <r>
      <rPr>
        <b/>
        <sz val="11"/>
        <rFont val="Calibri"/>
        <family val="2"/>
        <scheme val="minor"/>
      </rPr>
      <t>fixed part</t>
    </r>
    <r>
      <rPr>
        <sz val="11"/>
        <rFont val="Calibri"/>
        <family val="2"/>
        <scheme val="minor"/>
      </rPr>
      <t xml:space="preserve"> of the user's costs is calculated as the amount of AIB membership fee for small AIB members in a given yearly period + 50 % of the insurance premium costs; all then divided evenly among all users of the EECS system in Slovenia.</t>
    </r>
  </si>
  <si>
    <r>
      <t xml:space="preserve">The </t>
    </r>
    <r>
      <rPr>
        <b/>
        <sz val="11"/>
        <rFont val="Calibri"/>
        <family val="2"/>
        <scheme val="minor"/>
      </rPr>
      <t xml:space="preserve">variable part </t>
    </r>
    <r>
      <rPr>
        <sz val="11"/>
        <rFont val="Calibri"/>
        <family val="2"/>
        <scheme val="minor"/>
      </rPr>
      <t>of the user's costs is calculated by summing up the remaining part of the AIB membership fee in a given yearly period, other 50 % of the insurance premium costs and costs of the Energy Agency representative's participation in AIB members' meetings in a given yearly period; all then divided accordingly among users of the EECS system in relation to the number of their cross-border transactions carried out in a given yearly period.</t>
    </r>
  </si>
  <si>
    <t>The data is also available on the webpage https://www.energimyndigheten.se/energisystem-och-analys/styrmedel-for-elproduktion/ursprungsgarantier/avgifter-for-ursprungsgarantier/ (Currently only in Swedish)</t>
  </si>
  <si>
    <t>Exchange rate from 2025-03-19, source: The swedish Central bank: https://www.riksbank.se/sv/statistik/rantor-och-valutakurser/sok-rantor-och-valutakurser/</t>
  </si>
  <si>
    <t>Tariffs charged by AIB members to account holders (exc.VAT) - 24/03/2025</t>
  </si>
  <si>
    <t>Exchange rate based on https://www.oanda.com/currency-converter (25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</si>
</sst>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0.0000\ [$€-1]"/>
    <numFmt numFmtId="165" formatCode="[$DKK]\ #,##0.0000"/>
    <numFmt numFmtId="166" formatCode="[$€-2]\ #,##0.0000"/>
    <numFmt numFmtId="167" formatCode="[$€-2]\ #,##0.00"/>
    <numFmt numFmtId="168" formatCode="[$€-2]\ #,##0"/>
    <numFmt numFmtId="169" formatCode="0.00000"/>
    <numFmt numFmtId="170" formatCode="[$€-2]\ #,##0.000"/>
    <numFmt numFmtId="171" formatCode="#,##0.000\ &quot;€&quot;"/>
    <numFmt numFmtId="172" formatCode="#,##0.00000\ &quot;€&quot;"/>
    <numFmt numFmtId="173" formatCode="#,##0.00\ &quot;kn&quot;"/>
    <numFmt numFmtId="174" formatCode="#,##0\ &quot;kn&quot;"/>
    <numFmt numFmtId="175" formatCode="#,##0.000000\ [$€-1]"/>
    <numFmt numFmtId="176" formatCode="#,##0.00000"/>
    <numFmt numFmtId="177" formatCode="_-[$€-2]\ * #,##0.00_-;\-[$€-2]\ * #,##0.00_-;_-[$€-2]\ * &quot;-&quot;??_-;_-@_-"/>
    <numFmt numFmtId="178" formatCode="[$€-2]\ #.##000;[Red]\-[$€-2]\ #.##000"/>
  </numFmts>
  <fonts count="17" x14ac:knownFonts="1">
    <font>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b/>
      <u/>
      <sz val="11"/>
      <name val="Calibri"/>
      <family val="2"/>
      <scheme val="minor"/>
    </font>
    <font>
      <sz val="11"/>
      <color rgb="FFFF0000"/>
      <name val="Calibri"/>
      <family val="2"/>
      <scheme val="minor"/>
    </font>
    <font>
      <sz val="11"/>
      <color rgb="FF92D050"/>
      <name val="Calibri"/>
      <family val="2"/>
      <scheme val="minor"/>
    </font>
    <font>
      <sz val="11"/>
      <color rgb="FF365F91"/>
      <name val="Calibri"/>
      <family val="2"/>
      <scheme val="minor"/>
    </font>
    <font>
      <strike/>
      <sz val="11"/>
      <name val="Calibri"/>
      <family val="2"/>
      <scheme val="minor"/>
    </font>
    <font>
      <strike/>
      <sz val="11"/>
      <color theme="1"/>
      <name val="Calibri"/>
      <family val="2"/>
      <scheme val="minor"/>
    </font>
    <font>
      <sz val="11"/>
      <color theme="5"/>
      <name val="Calibri"/>
      <family val="2"/>
      <scheme val="minor"/>
    </font>
    <font>
      <i/>
      <sz val="11"/>
      <color theme="0" tint="-0.499984740745262"/>
      <name val="Calibri"/>
      <family val="2"/>
      <scheme val="minor"/>
    </font>
    <font>
      <sz val="11"/>
      <color theme="1"/>
      <name val="Calibri"/>
      <family val="2"/>
      <scheme val="minor"/>
    </font>
    <font>
      <u/>
      <sz val="11"/>
      <color theme="10"/>
      <name val="Calibri"/>
      <family val="2"/>
      <scheme val="minor"/>
    </font>
    <font>
      <sz val="8"/>
      <name val="Calibri"/>
      <family val="2"/>
      <scheme val="minor"/>
    </font>
    <font>
      <sz val="11"/>
      <color rgb="FF00B050"/>
      <name val="Calibri"/>
      <family val="2"/>
      <scheme val="minor"/>
    </font>
    <font>
      <sz val="11"/>
      <color rgb="FF000000"/>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8CCE4"/>
        <bgColor rgb="FF000000"/>
      </patternFill>
    </fill>
    <fill>
      <patternFill patternType="solid">
        <fgColor theme="0"/>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rgb="FFFFFFFF"/>
        <bgColor rgb="FF000000"/>
      </patternFill>
    </fill>
    <fill>
      <patternFill patternType="solid">
        <fgColor theme="6" tint="0.59999389629810485"/>
        <bgColor indexed="64"/>
      </patternFill>
    </fill>
  </fills>
  <borders count="43">
    <border>
      <left/>
      <right/>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s>
  <cellStyleXfs count="4">
    <xf numFmtId="0" fontId="0" fillId="0" borderId="0"/>
    <xf numFmtId="44" fontId="12" fillId="0" borderId="0" applyFont="0" applyFill="0" applyBorder="0" applyAlignment="0" applyProtection="0"/>
    <xf numFmtId="0" fontId="13" fillId="0" borderId="0" applyNumberFormat="0" applyFill="0" applyBorder="0" applyAlignment="0" applyProtection="0"/>
    <xf numFmtId="44" fontId="12" fillId="0" borderId="0" applyFont="0" applyFill="0" applyBorder="0" applyAlignment="0" applyProtection="0"/>
  </cellStyleXfs>
  <cellXfs count="335">
    <xf numFmtId="0" fontId="0" fillId="0" borderId="0" xfId="0"/>
    <xf numFmtId="0" fontId="0" fillId="0" borderId="0" xfId="0" applyAlignment="1">
      <alignment textRotation="90"/>
    </xf>
    <xf numFmtId="0" fontId="2" fillId="2" borderId="10" xfId="0" applyFont="1" applyFill="1" applyBorder="1" applyAlignment="1">
      <alignment wrapText="1"/>
    </xf>
    <xf numFmtId="0" fontId="2" fillId="2" borderId="1" xfId="0" applyFont="1" applyFill="1" applyBorder="1"/>
    <xf numFmtId="0" fontId="2" fillId="2" borderId="12" xfId="0" applyFont="1" applyFill="1" applyBorder="1" applyAlignment="1">
      <alignment wrapText="1"/>
    </xf>
    <xf numFmtId="0" fontId="3" fillId="2" borderId="19" xfId="0" applyFont="1" applyFill="1" applyBorder="1" applyAlignment="1">
      <alignment textRotation="90"/>
    </xf>
    <xf numFmtId="0" fontId="3" fillId="2" borderId="20" xfId="0" applyFont="1" applyFill="1" applyBorder="1" applyAlignment="1">
      <alignment textRotation="90" wrapText="1"/>
    </xf>
    <xf numFmtId="0" fontId="3" fillId="2" borderId="18" xfId="0" applyFont="1" applyFill="1" applyBorder="1" applyAlignment="1">
      <alignment wrapText="1"/>
    </xf>
    <xf numFmtId="0" fontId="3" fillId="2" borderId="19" xfId="0" applyFont="1" applyFill="1" applyBorder="1"/>
    <xf numFmtId="0" fontId="3" fillId="2" borderId="20" xfId="0" applyFont="1" applyFill="1" applyBorder="1" applyAlignment="1">
      <alignment wrapText="1"/>
    </xf>
    <xf numFmtId="0" fontId="3" fillId="2" borderId="11" xfId="0" applyFont="1" applyFill="1" applyBorder="1" applyAlignment="1">
      <alignment wrapText="1"/>
    </xf>
    <xf numFmtId="0" fontId="3" fillId="2" borderId="3" xfId="0" applyFont="1" applyFill="1" applyBorder="1"/>
    <xf numFmtId="0" fontId="3" fillId="2" borderId="13" xfId="0" applyFont="1" applyFill="1" applyBorder="1" applyAlignment="1">
      <alignment wrapText="1"/>
    </xf>
    <xf numFmtId="0" fontId="3" fillId="2" borderId="2" xfId="0" applyFont="1" applyFill="1" applyBorder="1"/>
    <xf numFmtId="0" fontId="3" fillId="2" borderId="4" xfId="0" applyFont="1" applyFill="1" applyBorder="1"/>
    <xf numFmtId="0" fontId="3" fillId="2" borderId="16" xfId="0" applyFont="1" applyFill="1" applyBorder="1" applyAlignment="1">
      <alignment wrapText="1"/>
    </xf>
    <xf numFmtId="0" fontId="3" fillId="2" borderId="15" xfId="0" applyFont="1" applyFill="1" applyBorder="1" applyAlignment="1">
      <alignment wrapText="1"/>
    </xf>
    <xf numFmtId="0" fontId="3" fillId="2" borderId="14" xfId="0" applyFont="1" applyFill="1" applyBorder="1" applyAlignment="1">
      <alignment wrapText="1"/>
    </xf>
    <xf numFmtId="0" fontId="3" fillId="2" borderId="0" xfId="0" applyFont="1" applyFill="1"/>
    <xf numFmtId="0" fontId="3" fillId="2" borderId="9" xfId="0" applyFont="1" applyFill="1" applyBorder="1" applyAlignment="1">
      <alignment wrapText="1"/>
    </xf>
    <xf numFmtId="0" fontId="3" fillId="2" borderId="5" xfId="0" applyFont="1" applyFill="1" applyBorder="1" applyAlignment="1">
      <alignment wrapText="1"/>
    </xf>
    <xf numFmtId="0" fontId="3" fillId="2" borderId="0" xfId="0" applyFont="1" applyFill="1" applyAlignment="1">
      <alignment vertical="center"/>
    </xf>
    <xf numFmtId="0" fontId="3" fillId="0" borderId="0" xfId="0" applyFont="1" applyAlignment="1">
      <alignment wrapText="1"/>
    </xf>
    <xf numFmtId="0" fontId="3" fillId="0" borderId="0" xfId="0" applyFont="1"/>
    <xf numFmtId="0" fontId="2" fillId="2" borderId="18" xfId="0" applyFont="1" applyFill="1" applyBorder="1" applyAlignment="1">
      <alignment textRotation="90" wrapText="1"/>
    </xf>
    <xf numFmtId="0" fontId="3" fillId="2" borderId="25" xfId="0" applyFont="1" applyFill="1" applyBorder="1" applyAlignment="1">
      <alignment wrapText="1"/>
    </xf>
    <xf numFmtId="164" fontId="3" fillId="5" borderId="0" xfId="0" applyNumberFormat="1" applyFont="1" applyFill="1"/>
    <xf numFmtId="165" fontId="3" fillId="5" borderId="0" xfId="0" applyNumberFormat="1" applyFont="1" applyFill="1"/>
    <xf numFmtId="166" fontId="3" fillId="5" borderId="0" xfId="0" applyNumberFormat="1" applyFont="1" applyFill="1"/>
    <xf numFmtId="166" fontId="3" fillId="6" borderId="0" xfId="0" applyNumberFormat="1" applyFont="1" applyFill="1"/>
    <xf numFmtId="0" fontId="3" fillId="7" borderId="0" xfId="0" applyFont="1" applyFill="1"/>
    <xf numFmtId="0" fontId="0" fillId="7" borderId="0" xfId="0" applyFill="1"/>
    <xf numFmtId="0" fontId="3" fillId="7" borderId="0" xfId="0" applyFont="1" applyFill="1" applyAlignment="1">
      <alignment wrapText="1"/>
    </xf>
    <xf numFmtId="0" fontId="3" fillId="4" borderId="0" xfId="0" applyFont="1" applyFill="1"/>
    <xf numFmtId="0" fontId="3" fillId="4" borderId="0" xfId="0" applyFont="1" applyFill="1" applyAlignment="1">
      <alignment wrapText="1"/>
    </xf>
    <xf numFmtId="0" fontId="3" fillId="4" borderId="0" xfId="0" quotePrefix="1" applyFont="1" applyFill="1" applyAlignment="1">
      <alignment horizontal="center" vertical="top"/>
    </xf>
    <xf numFmtId="0" fontId="4" fillId="0" borderId="0" xfId="0" applyFont="1" applyAlignment="1">
      <alignment horizontal="center" wrapText="1"/>
    </xf>
    <xf numFmtId="0" fontId="3" fillId="2" borderId="2" xfId="0" applyFont="1" applyFill="1" applyBorder="1" applyAlignment="1">
      <alignment wrapText="1"/>
    </xf>
    <xf numFmtId="0" fontId="3" fillId="2" borderId="0" xfId="0" applyFont="1" applyFill="1" applyAlignment="1">
      <alignment wrapText="1"/>
    </xf>
    <xf numFmtId="0" fontId="0" fillId="4" borderId="0" xfId="0" applyFill="1" applyAlignment="1">
      <alignment wrapText="1"/>
    </xf>
    <xf numFmtId="0" fontId="5" fillId="4" borderId="0" xfId="0" applyFont="1" applyFill="1" applyAlignment="1">
      <alignment wrapText="1"/>
    </xf>
    <xf numFmtId="0" fontId="5" fillId="0" borderId="0" xfId="0" applyFont="1"/>
    <xf numFmtId="0" fontId="6" fillId="4" borderId="0" xfId="0" applyFont="1" applyFill="1" applyAlignment="1">
      <alignment wrapText="1"/>
    </xf>
    <xf numFmtId="164" fontId="3" fillId="6" borderId="0" xfId="0" applyNumberFormat="1" applyFont="1" applyFill="1"/>
    <xf numFmtId="0" fontId="3" fillId="2" borderId="26" xfId="0" applyFont="1" applyFill="1" applyBorder="1"/>
    <xf numFmtId="0" fontId="3" fillId="2" borderId="36" xfId="0" applyFont="1" applyFill="1" applyBorder="1" applyAlignment="1">
      <alignment wrapText="1"/>
    </xf>
    <xf numFmtId="0" fontId="3" fillId="2" borderId="32" xfId="0" applyFont="1" applyFill="1" applyBorder="1" applyAlignment="1">
      <alignment wrapText="1"/>
    </xf>
    <xf numFmtId="167" fontId="3" fillId="7" borderId="6" xfId="0" applyNumberFormat="1" applyFont="1" applyFill="1" applyBorder="1"/>
    <xf numFmtId="166" fontId="3" fillId="7" borderId="21" xfId="0" applyNumberFormat="1" applyFont="1" applyFill="1" applyBorder="1" applyAlignment="1">
      <alignment vertical="center" textRotation="90"/>
    </xf>
    <xf numFmtId="166" fontId="3" fillId="7" borderId="6" xfId="0" applyNumberFormat="1" applyFont="1" applyFill="1" applyBorder="1"/>
    <xf numFmtId="166" fontId="3" fillId="7" borderId="6" xfId="0" applyNumberFormat="1" applyFont="1" applyFill="1" applyBorder="1" applyAlignment="1">
      <alignment horizontal="center" vertical="center"/>
    </xf>
    <xf numFmtId="166" fontId="3" fillId="7" borderId="6" xfId="0" applyNumberFormat="1" applyFont="1" applyFill="1" applyBorder="1" applyAlignment="1">
      <alignment horizontal="center" vertical="center" textRotation="90"/>
    </xf>
    <xf numFmtId="168" fontId="3" fillId="7" borderId="5" xfId="0" applyNumberFormat="1" applyFont="1" applyFill="1" applyBorder="1"/>
    <xf numFmtId="166" fontId="3" fillId="7" borderId="6" xfId="0" applyNumberFormat="1" applyFont="1" applyFill="1" applyBorder="1" applyAlignment="1">
      <alignment vertical="center" textRotation="90"/>
    </xf>
    <xf numFmtId="166" fontId="3" fillId="7" borderId="5" xfId="0" applyNumberFormat="1" applyFont="1" applyFill="1" applyBorder="1"/>
    <xf numFmtId="166" fontId="3" fillId="7" borderId="5" xfId="0" applyNumberFormat="1" applyFont="1" applyFill="1" applyBorder="1" applyAlignment="1">
      <alignment horizontal="center" vertical="center"/>
    </xf>
    <xf numFmtId="167" fontId="3" fillId="7" borderId="9" xfId="0" applyNumberFormat="1" applyFont="1" applyFill="1" applyBorder="1"/>
    <xf numFmtId="0" fontId="3" fillId="7" borderId="6" xfId="0" applyFont="1" applyFill="1" applyBorder="1" applyAlignment="1">
      <alignment horizontal="center" vertical="center"/>
    </xf>
    <xf numFmtId="168" fontId="3" fillId="7" borderId="6" xfId="0" applyNumberFormat="1" applyFont="1" applyFill="1" applyBorder="1"/>
    <xf numFmtId="168" fontId="3" fillId="7" borderId="7" xfId="0" applyNumberFormat="1" applyFont="1" applyFill="1" applyBorder="1"/>
    <xf numFmtId="166" fontId="3" fillId="7" borderId="7" xfId="0" applyNumberFormat="1" applyFont="1" applyFill="1" applyBorder="1"/>
    <xf numFmtId="0" fontId="3" fillId="7" borderId="5" xfId="0" applyFont="1" applyFill="1" applyBorder="1" applyAlignment="1">
      <alignment horizontal="center" vertical="center"/>
    </xf>
    <xf numFmtId="168" fontId="3" fillId="7" borderId="9" xfId="0" applyNumberFormat="1" applyFont="1" applyFill="1" applyBorder="1"/>
    <xf numFmtId="167" fontId="3" fillId="7" borderId="9" xfId="0" applyNumberFormat="1" applyFont="1" applyFill="1" applyBorder="1" applyAlignment="1">
      <alignment horizontal="center" vertical="center"/>
    </xf>
    <xf numFmtId="166" fontId="3" fillId="7" borderId="9" xfId="0" applyNumberFormat="1" applyFont="1" applyFill="1" applyBorder="1"/>
    <xf numFmtId="167" fontId="3" fillId="7" borderId="5" xfId="0" applyNumberFormat="1" applyFont="1" applyFill="1" applyBorder="1"/>
    <xf numFmtId="0" fontId="3" fillId="7" borderId="7" xfId="0" applyFont="1" applyFill="1" applyBorder="1" applyAlignment="1">
      <alignment horizontal="center" vertical="center"/>
    </xf>
    <xf numFmtId="170" fontId="3" fillId="7" borderId="9" xfId="0" applyNumberFormat="1" applyFont="1" applyFill="1" applyBorder="1"/>
    <xf numFmtId="170" fontId="3" fillId="7" borderId="6" xfId="0" applyNumberFormat="1" applyFont="1" applyFill="1" applyBorder="1"/>
    <xf numFmtId="166" fontId="3" fillId="7" borderId="6" xfId="0" applyNumberFormat="1" applyFont="1" applyFill="1" applyBorder="1" applyAlignment="1">
      <alignment vertical="center"/>
    </xf>
    <xf numFmtId="167" fontId="3" fillId="7" borderId="6" xfId="0" applyNumberFormat="1" applyFont="1" applyFill="1" applyBorder="1" applyAlignment="1">
      <alignment wrapText="1"/>
    </xf>
    <xf numFmtId="4" fontId="3" fillId="7" borderId="6" xfId="0" applyNumberFormat="1" applyFont="1" applyFill="1" applyBorder="1" applyAlignment="1">
      <alignment wrapText="1"/>
    </xf>
    <xf numFmtId="166" fontId="3" fillId="7" borderId="6" xfId="0" applyNumberFormat="1" applyFont="1" applyFill="1" applyBorder="1" applyAlignment="1">
      <alignment wrapText="1"/>
    </xf>
    <xf numFmtId="170" fontId="3" fillId="7" borderId="6" xfId="0" applyNumberFormat="1" applyFont="1" applyFill="1" applyBorder="1" applyAlignment="1">
      <alignment vertical="center"/>
    </xf>
    <xf numFmtId="0" fontId="3" fillId="7" borderId="31" xfId="0" quotePrefix="1" applyFont="1" applyFill="1" applyBorder="1" applyAlignment="1">
      <alignment horizontal="center" vertical="center"/>
    </xf>
    <xf numFmtId="167" fontId="3" fillId="7" borderId="7" xfId="0" applyNumberFormat="1" applyFont="1" applyFill="1" applyBorder="1"/>
    <xf numFmtId="0" fontId="0" fillId="7" borderId="6" xfId="0" applyFill="1" applyBorder="1" applyAlignment="1">
      <alignment horizontal="center" vertical="center"/>
    </xf>
    <xf numFmtId="170" fontId="3" fillId="7" borderId="7" xfId="0" applyNumberFormat="1" applyFont="1" applyFill="1" applyBorder="1" applyAlignment="1">
      <alignment vertical="center"/>
    </xf>
    <xf numFmtId="170" fontId="3" fillId="7" borderId="7" xfId="0" applyNumberFormat="1" applyFont="1" applyFill="1" applyBorder="1"/>
    <xf numFmtId="164" fontId="3" fillId="9" borderId="0" xfId="0" applyNumberFormat="1" applyFont="1" applyFill="1"/>
    <xf numFmtId="170" fontId="3" fillId="7" borderId="9" xfId="0" applyNumberFormat="1" applyFont="1" applyFill="1" applyBorder="1" applyAlignment="1">
      <alignment vertical="center"/>
    </xf>
    <xf numFmtId="0" fontId="3" fillId="2" borderId="4" xfId="0" applyFont="1" applyFill="1" applyBorder="1" applyAlignment="1">
      <alignment wrapText="1"/>
    </xf>
    <xf numFmtId="170" fontId="3" fillId="7" borderId="0" xfId="0" applyNumberFormat="1" applyFont="1" applyFill="1"/>
    <xf numFmtId="0" fontId="7" fillId="0" borderId="0" xfId="0" applyFont="1" applyAlignment="1">
      <alignment vertical="center" wrapText="1"/>
    </xf>
    <xf numFmtId="0" fontId="7" fillId="0" borderId="0" xfId="0" applyFont="1" applyAlignment="1">
      <alignment horizontal="right" vertical="center" wrapText="1"/>
    </xf>
    <xf numFmtId="167" fontId="3" fillId="7" borderId="37" xfId="0" applyNumberFormat="1" applyFont="1" applyFill="1" applyBorder="1"/>
    <xf numFmtId="0" fontId="3" fillId="2" borderId="16" xfId="0" applyFont="1" applyFill="1" applyBorder="1"/>
    <xf numFmtId="0" fontId="3" fillId="2" borderId="3" xfId="0" applyFont="1" applyFill="1" applyBorder="1" applyAlignment="1">
      <alignment wrapText="1"/>
    </xf>
    <xf numFmtId="173" fontId="3" fillId="7" borderId="21" xfId="0" applyNumberFormat="1" applyFont="1" applyFill="1" applyBorder="1" applyAlignment="1">
      <alignment horizontal="center" vertical="center"/>
    </xf>
    <xf numFmtId="173" fontId="0" fillId="0" borderId="6" xfId="0" applyNumberFormat="1" applyBorder="1" applyAlignment="1">
      <alignment horizontal="center" vertical="center"/>
    </xf>
    <xf numFmtId="164" fontId="3" fillId="7" borderId="6" xfId="0" applyNumberFormat="1" applyFont="1" applyFill="1" applyBorder="1" applyAlignment="1">
      <alignment horizontal="center" vertical="center" textRotation="90"/>
    </xf>
    <xf numFmtId="0" fontId="0" fillId="7" borderId="6" xfId="0" applyFill="1" applyBorder="1" applyAlignment="1">
      <alignment horizontal="center" vertical="center" textRotation="90"/>
    </xf>
    <xf numFmtId="0" fontId="3" fillId="2" borderId="9" xfId="0" applyFont="1" applyFill="1" applyBorder="1"/>
    <xf numFmtId="0" fontId="3" fillId="4" borderId="17" xfId="0" applyFont="1" applyFill="1" applyBorder="1" applyAlignment="1">
      <alignment vertical="top" wrapText="1"/>
    </xf>
    <xf numFmtId="0" fontId="4" fillId="4" borderId="0" xfId="0" applyFont="1" applyFill="1" applyAlignment="1">
      <alignment horizontal="left" vertical="top" wrapText="1"/>
    </xf>
    <xf numFmtId="164" fontId="3" fillId="7" borderId="21" xfId="0" applyNumberFormat="1" applyFont="1" applyFill="1" applyBorder="1" applyAlignment="1">
      <alignment vertical="center" textRotation="90"/>
    </xf>
    <xf numFmtId="164" fontId="3" fillId="7" borderId="6" xfId="0" applyNumberFormat="1" applyFont="1" applyFill="1" applyBorder="1" applyAlignment="1">
      <alignment vertical="center" textRotation="90"/>
    </xf>
    <xf numFmtId="175" fontId="3" fillId="7" borderId="6" xfId="0" applyNumberFormat="1" applyFont="1" applyFill="1" applyBorder="1" applyAlignment="1">
      <alignment vertical="center" textRotation="90"/>
    </xf>
    <xf numFmtId="169" fontId="5" fillId="0" borderId="0" xfId="0" applyNumberFormat="1" applyFont="1"/>
    <xf numFmtId="171" fontId="3" fillId="7" borderId="9" xfId="0" applyNumberFormat="1" applyFont="1" applyFill="1" applyBorder="1"/>
    <xf numFmtId="169" fontId="5" fillId="7" borderId="5" xfId="0" applyNumberFormat="1" applyFont="1" applyFill="1" applyBorder="1"/>
    <xf numFmtId="170" fontId="3" fillId="0" borderId="9" xfId="0" applyNumberFormat="1" applyFont="1" applyBorder="1"/>
    <xf numFmtId="0" fontId="0" fillId="7" borderId="2" xfId="0" applyFill="1" applyBorder="1" applyAlignment="1">
      <alignment horizontal="center" vertical="center"/>
    </xf>
    <xf numFmtId="167" fontId="3" fillId="7" borderId="4" xfId="0" applyNumberFormat="1" applyFont="1" applyFill="1" applyBorder="1"/>
    <xf numFmtId="0" fontId="0" fillId="0" borderId="2" xfId="0" applyBorder="1"/>
    <xf numFmtId="165" fontId="3" fillId="7" borderId="2" xfId="0" applyNumberFormat="1" applyFont="1" applyFill="1" applyBorder="1"/>
    <xf numFmtId="167" fontId="3" fillId="7" borderId="19" xfId="0" applyNumberFormat="1" applyFont="1" applyFill="1" applyBorder="1" applyAlignment="1">
      <alignment horizontal="center" vertical="center"/>
    </xf>
    <xf numFmtId="167" fontId="3" fillId="7" borderId="2" xfId="0" applyNumberFormat="1" applyFont="1" applyFill="1" applyBorder="1"/>
    <xf numFmtId="170" fontId="3" fillId="7" borderId="4" xfId="0" applyNumberFormat="1" applyFont="1" applyFill="1" applyBorder="1"/>
    <xf numFmtId="170" fontId="3" fillId="7" borderId="2" xfId="0" applyNumberFormat="1" applyFont="1" applyFill="1" applyBorder="1"/>
    <xf numFmtId="171" fontId="3" fillId="7" borderId="6" xfId="0" applyNumberFormat="1" applyFont="1" applyFill="1" applyBorder="1"/>
    <xf numFmtId="171" fontId="3" fillId="7" borderId="5" xfId="0" applyNumberFormat="1" applyFont="1" applyFill="1" applyBorder="1"/>
    <xf numFmtId="0" fontId="0" fillId="0" borderId="6" xfId="0" applyBorder="1"/>
    <xf numFmtId="170" fontId="3" fillId="7" borderId="15" xfId="0" applyNumberFormat="1" applyFont="1" applyFill="1" applyBorder="1"/>
    <xf numFmtId="0" fontId="3" fillId="7" borderId="14" xfId="0" applyFont="1" applyFill="1" applyBorder="1" applyAlignment="1">
      <alignment horizontal="center" vertical="center"/>
    </xf>
    <xf numFmtId="170" fontId="3" fillId="7" borderId="5" xfId="0" applyNumberFormat="1" applyFont="1" applyFill="1" applyBorder="1"/>
    <xf numFmtId="170" fontId="3" fillId="7" borderId="21" xfId="0" applyNumberFormat="1" applyFont="1" applyFill="1" applyBorder="1"/>
    <xf numFmtId="166" fontId="3" fillId="0" borderId="0" xfId="0" applyNumberFormat="1" applyFont="1"/>
    <xf numFmtId="0" fontId="3" fillId="7" borderId="5" xfId="0" applyFont="1" applyFill="1" applyBorder="1"/>
    <xf numFmtId="171" fontId="3" fillId="7" borderId="14" xfId="0" applyNumberFormat="1" applyFont="1" applyFill="1" applyBorder="1"/>
    <xf numFmtId="0" fontId="0" fillId="0" borderId="14" xfId="0" applyBorder="1"/>
    <xf numFmtId="0" fontId="3" fillId="7" borderId="25" xfId="0" applyFont="1" applyFill="1" applyBorder="1"/>
    <xf numFmtId="166" fontId="3" fillId="0" borderId="5" xfId="0" applyNumberFormat="1" applyFont="1" applyBorder="1"/>
    <xf numFmtId="166" fontId="3" fillId="0" borderId="9" xfId="0" applyNumberFormat="1" applyFont="1" applyBorder="1"/>
    <xf numFmtId="167" fontId="3" fillId="0" borderId="9" xfId="0" applyNumberFormat="1" applyFont="1" applyBorder="1"/>
    <xf numFmtId="166" fontId="3" fillId="0" borderId="6" xfId="0" applyNumberFormat="1" applyFont="1" applyBorder="1"/>
    <xf numFmtId="167" fontId="3" fillId="0" borderId="6" xfId="0" applyNumberFormat="1" applyFont="1" applyBorder="1"/>
    <xf numFmtId="0" fontId="3" fillId="0" borderId="31" xfId="0" quotePrefix="1" applyFont="1" applyBorder="1" applyAlignment="1">
      <alignment horizontal="center" vertical="center"/>
    </xf>
    <xf numFmtId="167" fontId="3" fillId="0" borderId="9" xfId="0" applyNumberFormat="1" applyFont="1" applyBorder="1" applyAlignment="1">
      <alignment horizontal="right" vertical="center"/>
    </xf>
    <xf numFmtId="170" fontId="3" fillId="0" borderId="9" xfId="0" applyNumberFormat="1" applyFont="1" applyBorder="1" applyAlignment="1">
      <alignment horizontal="right" vertical="center"/>
    </xf>
    <xf numFmtId="167" fontId="3" fillId="7" borderId="23" xfId="0" applyNumberFormat="1" applyFont="1" applyFill="1" applyBorder="1" applyAlignment="1">
      <alignment horizontal="right" vertical="center"/>
    </xf>
    <xf numFmtId="167" fontId="3" fillId="7" borderId="6" xfId="0" applyNumberFormat="1" applyFont="1" applyFill="1" applyBorder="1" applyAlignment="1">
      <alignment horizontal="right"/>
    </xf>
    <xf numFmtId="166" fontId="3" fillId="7" borderId="21" xfId="0" applyNumberFormat="1" applyFont="1" applyFill="1" applyBorder="1" applyAlignment="1">
      <alignment horizontal="right" vertical="center" textRotation="90"/>
    </xf>
    <xf numFmtId="0" fontId="0" fillId="7" borderId="6" xfId="0" applyFill="1" applyBorder="1" applyAlignment="1">
      <alignment horizontal="right" vertical="center" textRotation="90"/>
    </xf>
    <xf numFmtId="167" fontId="3" fillId="7" borderId="5" xfId="0" applyNumberFormat="1" applyFont="1" applyFill="1" applyBorder="1" applyAlignment="1">
      <alignment horizontal="right" vertical="center"/>
    </xf>
    <xf numFmtId="170" fontId="3" fillId="7" borderId="9" xfId="0" applyNumberFormat="1" applyFont="1" applyFill="1" applyBorder="1" applyAlignment="1">
      <alignment horizontal="right"/>
    </xf>
    <xf numFmtId="170" fontId="3" fillId="7" borderId="6" xfId="0" applyNumberFormat="1" applyFont="1" applyFill="1" applyBorder="1" applyAlignment="1">
      <alignment horizontal="right"/>
    </xf>
    <xf numFmtId="0" fontId="0" fillId="7" borderId="5" xfId="0" applyFill="1" applyBorder="1" applyAlignment="1">
      <alignment horizontal="right" vertical="center" textRotation="90"/>
    </xf>
    <xf numFmtId="166" fontId="3" fillId="7" borderId="9" xfId="0" applyNumberFormat="1" applyFont="1" applyFill="1" applyBorder="1" applyAlignment="1">
      <alignment horizontal="right"/>
    </xf>
    <xf numFmtId="166" fontId="3" fillId="7" borderId="7" xfId="0" applyNumberFormat="1" applyFont="1" applyFill="1" applyBorder="1" applyAlignment="1">
      <alignment horizontal="right"/>
    </xf>
    <xf numFmtId="166" fontId="3" fillId="7" borderId="6" xfId="0" applyNumberFormat="1" applyFont="1" applyFill="1" applyBorder="1" applyAlignment="1">
      <alignment horizontal="right"/>
    </xf>
    <xf numFmtId="0" fontId="0" fillId="7" borderId="6" xfId="0" applyFill="1" applyBorder="1" applyAlignment="1">
      <alignment horizontal="right" vertical="center" wrapText="1"/>
    </xf>
    <xf numFmtId="0" fontId="3" fillId="7" borderId="38" xfId="0" quotePrefix="1" applyFont="1" applyFill="1" applyBorder="1" applyAlignment="1">
      <alignment horizontal="center" vertical="center"/>
    </xf>
    <xf numFmtId="0" fontId="3" fillId="0" borderId="38" xfId="0" quotePrefix="1" applyFont="1" applyBorder="1" applyAlignment="1">
      <alignment horizontal="center" vertical="center"/>
    </xf>
    <xf numFmtId="176" fontId="3" fillId="0" borderId="5" xfId="0" applyNumberFormat="1" applyFont="1" applyBorder="1" applyAlignment="1">
      <alignment horizontal="center" vertical="center"/>
    </xf>
    <xf numFmtId="164" fontId="3" fillId="8" borderId="35" xfId="0" applyNumberFormat="1" applyFont="1" applyFill="1" applyBorder="1" applyAlignment="1">
      <alignment horizontal="center" textRotation="90" wrapText="1"/>
    </xf>
    <xf numFmtId="164" fontId="3" fillId="8" borderId="24" xfId="0" applyNumberFormat="1" applyFont="1" applyFill="1" applyBorder="1" applyAlignment="1">
      <alignment horizontal="center" textRotation="90" wrapText="1"/>
    </xf>
    <xf numFmtId="165" fontId="3" fillId="8" borderId="24" xfId="0" applyNumberFormat="1" applyFont="1" applyFill="1" applyBorder="1" applyAlignment="1">
      <alignment horizontal="center" textRotation="90"/>
    </xf>
    <xf numFmtId="165" fontId="3" fillId="8" borderId="1" xfId="0" applyNumberFormat="1" applyFont="1" applyFill="1" applyBorder="1" applyAlignment="1">
      <alignment horizontal="center" textRotation="90"/>
    </xf>
    <xf numFmtId="166" fontId="3" fillId="8" borderId="24" xfId="0" applyNumberFormat="1" applyFont="1" applyFill="1" applyBorder="1" applyAlignment="1">
      <alignment horizontal="center" textRotation="90"/>
    </xf>
    <xf numFmtId="166" fontId="3" fillId="8" borderId="27" xfId="0" applyNumberFormat="1" applyFont="1" applyFill="1" applyBorder="1" applyAlignment="1">
      <alignment horizontal="center" textRotation="90"/>
    </xf>
    <xf numFmtId="165" fontId="3" fillId="8" borderId="35" xfId="0" applyNumberFormat="1" applyFont="1" applyFill="1" applyBorder="1" applyAlignment="1">
      <alignment horizontal="center" textRotation="90"/>
    </xf>
    <xf numFmtId="167" fontId="3" fillId="7" borderId="21" xfId="0" applyNumberFormat="1" applyFont="1" applyFill="1" applyBorder="1" applyAlignment="1">
      <alignment horizontal="center" vertical="center" textRotation="90"/>
    </xf>
    <xf numFmtId="0" fontId="3" fillId="7" borderId="6" xfId="0" applyFont="1" applyFill="1" applyBorder="1" applyAlignment="1">
      <alignment horizontal="center" vertical="center" textRotation="90"/>
    </xf>
    <xf numFmtId="0" fontId="3" fillId="7" borderId="6" xfId="0" applyFont="1" applyFill="1" applyBorder="1" applyAlignment="1">
      <alignment horizontal="right" vertical="center" textRotation="90"/>
    </xf>
    <xf numFmtId="167" fontId="3" fillId="7" borderId="9" xfId="0" applyNumberFormat="1" applyFont="1" applyFill="1" applyBorder="1" applyAlignment="1">
      <alignment horizontal="right" vertical="center"/>
    </xf>
    <xf numFmtId="166" fontId="3" fillId="0" borderId="9" xfId="0" applyNumberFormat="1" applyFont="1" applyBorder="1" applyAlignment="1">
      <alignment horizontal="right" vertical="center"/>
    </xf>
    <xf numFmtId="166" fontId="3" fillId="0" borderId="0" xfId="0" applyNumberFormat="1" applyFont="1" applyAlignment="1">
      <alignment horizontal="right"/>
    </xf>
    <xf numFmtId="172" fontId="5" fillId="7" borderId="3" xfId="0" applyNumberFormat="1" applyFont="1" applyFill="1" applyBorder="1" applyAlignment="1">
      <alignment horizontal="center" vertical="center"/>
    </xf>
    <xf numFmtId="167" fontId="5" fillId="7" borderId="5" xfId="0" applyNumberFormat="1" applyFont="1" applyFill="1" applyBorder="1"/>
    <xf numFmtId="0" fontId="8" fillId="4" borderId="0" xfId="0" quotePrefix="1" applyFont="1" applyFill="1" applyAlignment="1">
      <alignment horizontal="center" vertical="top"/>
    </xf>
    <xf numFmtId="0" fontId="8" fillId="4" borderId="0" xfId="0" applyFont="1" applyFill="1"/>
    <xf numFmtId="0" fontId="8" fillId="4" borderId="0" xfId="0" applyFont="1" applyFill="1" applyAlignment="1">
      <alignment wrapText="1"/>
    </xf>
    <xf numFmtId="0" fontId="9" fillId="0" borderId="0" xfId="0" applyFont="1"/>
    <xf numFmtId="0" fontId="0" fillId="0" borderId="6" xfId="0" applyBorder="1" applyAlignment="1">
      <alignment horizontal="center" vertical="center" textRotation="90"/>
    </xf>
    <xf numFmtId="164" fontId="3" fillId="7" borderId="21" xfId="0" applyNumberFormat="1" applyFont="1" applyFill="1" applyBorder="1" applyAlignment="1">
      <alignment horizontal="center" vertical="center" textRotation="90"/>
    </xf>
    <xf numFmtId="166" fontId="3" fillId="7" borderId="0" xfId="0" applyNumberFormat="1" applyFont="1" applyFill="1"/>
    <xf numFmtId="169" fontId="3" fillId="0" borderId="9" xfId="0" applyNumberFormat="1" applyFont="1" applyBorder="1"/>
    <xf numFmtId="176" fontId="3" fillId="0" borderId="9" xfId="0" applyNumberFormat="1" applyFont="1" applyBorder="1"/>
    <xf numFmtId="176" fontId="3" fillId="0" borderId="9" xfId="0" applyNumberFormat="1" applyFont="1" applyBorder="1" applyAlignment="1">
      <alignment horizontal="center" vertical="center"/>
    </xf>
    <xf numFmtId="0" fontId="3" fillId="0" borderId="9" xfId="0" applyFont="1" applyBorder="1"/>
    <xf numFmtId="166" fontId="3" fillId="0" borderId="7" xfId="0" applyNumberFormat="1" applyFont="1" applyBorder="1"/>
    <xf numFmtId="169" fontId="3" fillId="8" borderId="22" xfId="0" applyNumberFormat="1" applyFont="1" applyFill="1" applyBorder="1" applyAlignment="1">
      <alignment horizontal="left" vertical="center" wrapText="1"/>
    </xf>
    <xf numFmtId="0" fontId="10" fillId="4" borderId="0" xfId="0" applyFont="1" applyFill="1"/>
    <xf numFmtId="171" fontId="3" fillId="0" borderId="9" xfId="0" applyNumberFormat="1" applyFont="1" applyBorder="1"/>
    <xf numFmtId="164" fontId="2" fillId="2" borderId="24" xfId="0" applyNumberFormat="1" applyFont="1" applyFill="1" applyBorder="1" applyAlignment="1">
      <alignment horizontal="center" textRotation="90" wrapText="1"/>
    </xf>
    <xf numFmtId="0" fontId="0" fillId="0" borderId="9" xfId="0" applyBorder="1"/>
    <xf numFmtId="165" fontId="3" fillId="8" borderId="21" xfId="0" applyNumberFormat="1" applyFont="1" applyFill="1" applyBorder="1" applyAlignment="1">
      <alignment horizontal="center" textRotation="90"/>
    </xf>
    <xf numFmtId="167" fontId="11" fillId="7" borderId="6" xfId="0" applyNumberFormat="1" applyFont="1" applyFill="1" applyBorder="1" applyAlignment="1">
      <alignment horizontal="right"/>
    </xf>
    <xf numFmtId="177" fontId="0" fillId="7" borderId="6" xfId="0" applyNumberFormat="1" applyFill="1" applyBorder="1" applyAlignment="1">
      <alignment horizontal="center" vertical="center"/>
    </xf>
    <xf numFmtId="177" fontId="0" fillId="7" borderId="9" xfId="0" applyNumberFormat="1" applyFill="1" applyBorder="1" applyAlignment="1">
      <alignment horizontal="center" vertical="center"/>
    </xf>
    <xf numFmtId="177" fontId="0" fillId="7" borderId="7" xfId="0" applyNumberFormat="1" applyFill="1" applyBorder="1" applyAlignment="1">
      <alignment horizontal="center" vertical="center" textRotation="90"/>
    </xf>
    <xf numFmtId="177" fontId="0" fillId="7" borderId="6" xfId="0" applyNumberFormat="1" applyFill="1" applyBorder="1" applyAlignment="1">
      <alignment horizontal="center" vertical="center" textRotation="90"/>
    </xf>
    <xf numFmtId="167" fontId="0" fillId="7" borderId="6" xfId="0" applyNumberFormat="1" applyFill="1" applyBorder="1" applyAlignment="1">
      <alignment horizontal="center" vertical="center" textRotation="90"/>
    </xf>
    <xf numFmtId="0" fontId="5" fillId="7" borderId="5" xfId="0" applyFont="1" applyFill="1" applyBorder="1" applyAlignment="1">
      <alignment horizontal="center" vertical="center" textRotation="90"/>
    </xf>
    <xf numFmtId="167" fontId="3" fillId="7" borderId="23" xfId="0" applyNumberFormat="1" applyFont="1" applyFill="1" applyBorder="1" applyAlignment="1">
      <alignment horizontal="left" vertical="center" shrinkToFit="1"/>
    </xf>
    <xf numFmtId="0" fontId="0" fillId="7" borderId="6" xfId="0" applyFill="1" applyBorder="1" applyAlignment="1">
      <alignment vertical="center" textRotation="90"/>
    </xf>
    <xf numFmtId="0" fontId="0" fillId="7" borderId="2" xfId="0" applyFill="1" applyBorder="1" applyAlignment="1">
      <alignment vertical="center" textRotation="90"/>
    </xf>
    <xf numFmtId="0" fontId="0" fillId="7" borderId="5" xfId="0" applyFill="1" applyBorder="1" applyAlignment="1">
      <alignment vertical="center" textRotation="90"/>
    </xf>
    <xf numFmtId="174" fontId="3" fillId="0" borderId="6" xfId="0" applyNumberFormat="1" applyFont="1" applyBorder="1" applyAlignment="1">
      <alignment horizontal="center" vertical="center"/>
    </xf>
    <xf numFmtId="174" fontId="3" fillId="7" borderId="6" xfId="0" applyNumberFormat="1" applyFont="1" applyFill="1" applyBorder="1" applyAlignment="1">
      <alignment horizontal="center" vertical="center"/>
    </xf>
    <xf numFmtId="173" fontId="3" fillId="7" borderId="6" xfId="0" applyNumberFormat="1" applyFont="1" applyFill="1" applyBorder="1" applyAlignment="1">
      <alignment horizontal="center" vertical="center"/>
    </xf>
    <xf numFmtId="173" fontId="3" fillId="7" borderId="5" xfId="0" applyNumberFormat="1" applyFont="1" applyFill="1" applyBorder="1" applyAlignment="1">
      <alignment horizontal="center" vertical="center"/>
    </xf>
    <xf numFmtId="164" fontId="2" fillId="6" borderId="24" xfId="0" applyNumberFormat="1" applyFont="1" applyFill="1" applyBorder="1" applyAlignment="1">
      <alignment horizontal="center" textRotation="90" wrapText="1"/>
    </xf>
    <xf numFmtId="0" fontId="0" fillId="4" borderId="0" xfId="0" applyFill="1"/>
    <xf numFmtId="49" fontId="3" fillId="4" borderId="0" xfId="0" quotePrefix="1" applyNumberFormat="1" applyFont="1" applyFill="1" applyAlignment="1">
      <alignment horizontal="center" vertical="top"/>
    </xf>
    <xf numFmtId="0" fontId="3" fillId="0" borderId="2" xfId="0" applyFont="1" applyBorder="1" applyAlignment="1">
      <alignment vertical="center" textRotation="90"/>
    </xf>
    <xf numFmtId="166" fontId="3" fillId="0" borderId="4" xfId="0" applyNumberFormat="1" applyFont="1" applyBorder="1"/>
    <xf numFmtId="0" fontId="0" fillId="0" borderId="2" xfId="0" applyBorder="1" applyAlignment="1">
      <alignment vertical="center" textRotation="90"/>
    </xf>
    <xf numFmtId="166" fontId="3" fillId="7" borderId="39" xfId="0" applyNumberFormat="1" applyFont="1" applyFill="1" applyBorder="1" applyAlignment="1">
      <alignment vertical="center" textRotation="90"/>
    </xf>
    <xf numFmtId="166" fontId="3" fillId="7" borderId="14" xfId="0" applyNumberFormat="1" applyFont="1" applyFill="1" applyBorder="1" applyAlignment="1">
      <alignment vertical="center" textRotation="90"/>
    </xf>
    <xf numFmtId="166" fontId="3" fillId="7" borderId="14" xfId="0" applyNumberFormat="1" applyFont="1" applyFill="1" applyBorder="1" applyAlignment="1">
      <alignment horizontal="center" vertical="center" textRotation="90"/>
    </xf>
    <xf numFmtId="166" fontId="3" fillId="7" borderId="14" xfId="0" applyNumberFormat="1" applyFont="1" applyFill="1" applyBorder="1" applyAlignment="1">
      <alignment vertical="center"/>
    </xf>
    <xf numFmtId="166" fontId="3" fillId="7" borderId="15" xfId="0" applyNumberFormat="1" applyFont="1" applyFill="1" applyBorder="1"/>
    <xf numFmtId="170" fontId="3" fillId="7" borderId="14" xfId="0" applyNumberFormat="1" applyFont="1" applyFill="1" applyBorder="1" applyAlignment="1">
      <alignment vertical="center"/>
    </xf>
    <xf numFmtId="166" fontId="3" fillId="0" borderId="41" xfId="0" applyNumberFormat="1" applyFont="1" applyBorder="1"/>
    <xf numFmtId="166" fontId="3" fillId="7" borderId="40" xfId="0" applyNumberFormat="1" applyFont="1" applyFill="1" applyBorder="1"/>
    <xf numFmtId="0" fontId="3" fillId="0" borderId="41" xfId="0" applyFont="1" applyBorder="1"/>
    <xf numFmtId="166" fontId="3" fillId="7" borderId="2" xfId="0" applyNumberFormat="1" applyFont="1" applyFill="1" applyBorder="1"/>
    <xf numFmtId="0" fontId="13" fillId="10" borderId="0" xfId="2" applyFill="1"/>
    <xf numFmtId="0" fontId="0" fillId="7" borderId="5" xfId="0" applyFill="1" applyBorder="1" applyAlignment="1">
      <alignment horizontal="center" vertical="center" textRotation="90"/>
    </xf>
    <xf numFmtId="0" fontId="0" fillId="7" borderId="14" xfId="0" applyFill="1" applyBorder="1" applyAlignment="1">
      <alignment horizontal="center" vertical="center" textRotation="90"/>
    </xf>
    <xf numFmtId="0" fontId="3" fillId="7" borderId="9" xfId="0" quotePrefix="1" applyFont="1" applyFill="1" applyBorder="1" applyAlignment="1">
      <alignment horizontal="center" vertical="center"/>
    </xf>
    <xf numFmtId="0" fontId="3" fillId="10" borderId="0" xfId="0" applyFont="1" applyFill="1"/>
    <xf numFmtId="164" fontId="6" fillId="7" borderId="7" xfId="0" applyNumberFormat="1" applyFont="1" applyFill="1" applyBorder="1" applyAlignment="1">
      <alignment horizontal="center" vertical="center" textRotation="90"/>
    </xf>
    <xf numFmtId="164" fontId="6" fillId="7" borderId="14" xfId="0" applyNumberFormat="1" applyFont="1" applyFill="1" applyBorder="1" applyAlignment="1">
      <alignment horizontal="center" vertical="center" textRotation="90"/>
    </xf>
    <xf numFmtId="164" fontId="6" fillId="7" borderId="6" xfId="0" applyNumberFormat="1" applyFont="1" applyFill="1" applyBorder="1" applyAlignment="1">
      <alignment horizontal="center" vertical="center" textRotation="90"/>
    </xf>
    <xf numFmtId="44" fontId="3" fillId="7" borderId="14" xfId="1" applyFont="1" applyFill="1" applyBorder="1" applyAlignment="1">
      <alignment horizontal="center" vertical="center"/>
    </xf>
    <xf numFmtId="164" fontId="6" fillId="7" borderId="0" xfId="0" applyNumberFormat="1" applyFont="1" applyFill="1" applyAlignment="1">
      <alignment horizontal="center" vertical="center" textRotation="90"/>
    </xf>
    <xf numFmtId="171" fontId="3" fillId="7" borderId="0" xfId="0" applyNumberFormat="1" applyFont="1" applyFill="1" applyAlignment="1">
      <alignment vertical="center"/>
    </xf>
    <xf numFmtId="171" fontId="3" fillId="7" borderId="14" xfId="0" applyNumberFormat="1" applyFont="1" applyFill="1" applyBorder="1" applyAlignment="1">
      <alignment vertical="center"/>
    </xf>
    <xf numFmtId="166" fontId="3" fillId="7" borderId="6" xfId="0" applyNumberFormat="1" applyFont="1" applyFill="1" applyBorder="1" applyAlignment="1">
      <alignment horizontal="center"/>
    </xf>
    <xf numFmtId="166" fontId="3" fillId="7" borderId="14" xfId="0" applyNumberFormat="1" applyFont="1" applyFill="1" applyBorder="1" applyAlignment="1">
      <alignment horizontal="center"/>
    </xf>
    <xf numFmtId="0" fontId="3" fillId="7" borderId="6" xfId="0" applyFont="1" applyFill="1" applyBorder="1" applyAlignment="1">
      <alignment vertical="center" textRotation="90"/>
    </xf>
    <xf numFmtId="0" fontId="3" fillId="7" borderId="0" xfId="0" applyFont="1" applyFill="1" applyAlignment="1">
      <alignment vertical="center" textRotation="90"/>
    </xf>
    <xf numFmtId="0" fontId="0" fillId="7" borderId="0" xfId="0" applyFill="1" applyAlignment="1">
      <alignment vertical="center" textRotation="90"/>
    </xf>
    <xf numFmtId="171" fontId="3" fillId="7" borderId="9" xfId="0" applyNumberFormat="1" applyFont="1" applyFill="1" applyBorder="1" applyAlignment="1">
      <alignment vertical="center"/>
    </xf>
    <xf numFmtId="44" fontId="3" fillId="7" borderId="9" xfId="1" applyFont="1" applyFill="1" applyBorder="1" applyAlignment="1">
      <alignment horizontal="center" vertical="center"/>
    </xf>
    <xf numFmtId="0" fontId="3" fillId="7" borderId="25" xfId="0" applyFont="1" applyFill="1" applyBorder="1" applyAlignment="1">
      <alignment horizontal="center" vertical="center"/>
    </xf>
    <xf numFmtId="0" fontId="3" fillId="7" borderId="0" xfId="0" applyFont="1" applyFill="1" applyAlignment="1">
      <alignment horizontal="center" vertical="center" textRotation="90"/>
    </xf>
    <xf numFmtId="170" fontId="3" fillId="7" borderId="7" xfId="0" applyNumberFormat="1" applyFont="1" applyFill="1" applyBorder="1" applyAlignment="1">
      <alignment horizontal="right"/>
    </xf>
    <xf numFmtId="0" fontId="3" fillId="7" borderId="6" xfId="0" applyFont="1" applyFill="1" applyBorder="1" applyAlignment="1">
      <alignment horizontal="right"/>
    </xf>
    <xf numFmtId="166" fontId="3" fillId="7" borderId="6" xfId="0" applyNumberFormat="1" applyFont="1" applyFill="1" applyBorder="1" applyAlignment="1">
      <alignment horizontal="right" vertical="center"/>
    </xf>
    <xf numFmtId="166" fontId="3" fillId="7" borderId="5" xfId="0" applyNumberFormat="1" applyFont="1" applyFill="1" applyBorder="1" applyAlignment="1">
      <alignment vertical="center"/>
    </xf>
    <xf numFmtId="166" fontId="3" fillId="8" borderId="19" xfId="0" applyNumberFormat="1" applyFont="1" applyFill="1" applyBorder="1" applyAlignment="1">
      <alignment horizontal="center" textRotation="90"/>
    </xf>
    <xf numFmtId="166" fontId="3" fillId="8" borderId="42" xfId="0" applyNumberFormat="1" applyFont="1" applyFill="1" applyBorder="1" applyAlignment="1">
      <alignment horizontal="center" textRotation="90"/>
    </xf>
    <xf numFmtId="166" fontId="3" fillId="8" borderId="9" xfId="0" applyNumberFormat="1" applyFont="1" applyFill="1" applyBorder="1" applyAlignment="1">
      <alignment horizontal="center" textRotation="90"/>
    </xf>
    <xf numFmtId="178" fontId="3" fillId="11" borderId="9" xfId="0" applyNumberFormat="1" applyFont="1" applyFill="1" applyBorder="1"/>
    <xf numFmtId="164" fontId="2" fillId="13" borderId="24" xfId="0" applyNumberFormat="1" applyFont="1" applyFill="1" applyBorder="1" applyAlignment="1">
      <alignment horizontal="center" textRotation="90" wrapText="1"/>
    </xf>
    <xf numFmtId="49" fontId="3" fillId="0" borderId="9" xfId="0" quotePrefix="1" applyNumberFormat="1" applyFont="1" applyBorder="1" applyAlignment="1">
      <alignment horizontal="center" vertical="top"/>
    </xf>
    <xf numFmtId="0" fontId="3" fillId="14" borderId="6" xfId="0" applyFont="1" applyFill="1" applyBorder="1"/>
    <xf numFmtId="164" fontId="2" fillId="15" borderId="24" xfId="0" applyNumberFormat="1" applyFont="1" applyFill="1" applyBorder="1" applyAlignment="1">
      <alignment horizontal="center" textRotation="90" wrapText="1"/>
    </xf>
    <xf numFmtId="178" fontId="3" fillId="14" borderId="9" xfId="0" applyNumberFormat="1" applyFont="1" applyFill="1" applyBorder="1" applyAlignment="1">
      <alignment horizontal="right"/>
    </xf>
    <xf numFmtId="166" fontId="3" fillId="0" borderId="9" xfId="0" applyNumberFormat="1" applyFont="1" applyBorder="1" applyAlignment="1">
      <alignment wrapText="1"/>
    </xf>
    <xf numFmtId="170" fontId="3" fillId="7" borderId="14" xfId="0" applyNumberFormat="1" applyFont="1" applyFill="1" applyBorder="1"/>
    <xf numFmtId="0" fontId="3" fillId="0" borderId="14" xfId="0" applyFont="1" applyBorder="1" applyAlignment="1">
      <alignment horizontal="right" vertical="center" textRotation="90"/>
    </xf>
    <xf numFmtId="166" fontId="3" fillId="0" borderId="15" xfId="0" applyNumberFormat="1" applyFont="1" applyBorder="1" applyAlignment="1">
      <alignment horizontal="right" vertical="center"/>
    </xf>
    <xf numFmtId="0" fontId="0" fillId="7" borderId="14" xfId="0" applyFill="1" applyBorder="1" applyAlignment="1">
      <alignment horizontal="right" vertical="center" textRotation="90"/>
    </xf>
    <xf numFmtId="170" fontId="3" fillId="0" borderId="7" xfId="0" applyNumberFormat="1" applyFont="1" applyBorder="1" applyAlignment="1">
      <alignment horizontal="right" vertical="center"/>
    </xf>
    <xf numFmtId="166" fontId="3" fillId="7" borderId="0" xfId="0" applyNumberFormat="1" applyFont="1" applyFill="1" applyAlignment="1">
      <alignment horizontal="right" vertical="center"/>
    </xf>
    <xf numFmtId="166" fontId="3" fillId="7" borderId="7" xfId="0" applyNumberFormat="1" applyFont="1" applyFill="1" applyBorder="1" applyAlignment="1">
      <alignment horizontal="right" vertical="center"/>
    </xf>
    <xf numFmtId="166" fontId="3" fillId="7" borderId="5" xfId="0" applyNumberFormat="1" applyFont="1" applyFill="1" applyBorder="1" applyAlignment="1">
      <alignment horizontal="right" vertical="center"/>
    </xf>
    <xf numFmtId="170" fontId="3" fillId="0" borderId="5" xfId="0" applyNumberFormat="1" applyFont="1" applyBorder="1" applyAlignment="1">
      <alignment horizontal="right" vertical="center"/>
    </xf>
    <xf numFmtId="0" fontId="3" fillId="7" borderId="14" xfId="0" applyFont="1" applyFill="1" applyBorder="1" applyAlignment="1">
      <alignment horizontal="right" vertical="center" textRotation="90"/>
    </xf>
    <xf numFmtId="166" fontId="3" fillId="0" borderId="5" xfId="0" applyNumberFormat="1" applyFont="1" applyBorder="1" applyAlignment="1">
      <alignment horizontal="right" vertical="center"/>
    </xf>
    <xf numFmtId="166" fontId="3" fillId="7" borderId="13" xfId="0" applyNumberFormat="1" applyFont="1" applyFill="1" applyBorder="1" applyAlignment="1">
      <alignment horizontal="right" vertical="center"/>
    </xf>
    <xf numFmtId="164" fontId="2" fillId="15" borderId="21" xfId="0" applyNumberFormat="1" applyFont="1" applyFill="1" applyBorder="1" applyAlignment="1">
      <alignment horizontal="center" textRotation="90" wrapText="1"/>
    </xf>
    <xf numFmtId="0" fontId="3" fillId="15" borderId="0" xfId="0" applyFont="1" applyFill="1"/>
    <xf numFmtId="0" fontId="3" fillId="15" borderId="0" xfId="0" applyFont="1" applyFill="1" applyAlignment="1">
      <alignment wrapText="1"/>
    </xf>
    <xf numFmtId="0" fontId="15" fillId="10" borderId="0" xfId="0" applyFont="1" applyFill="1" applyAlignment="1">
      <alignment wrapText="1"/>
    </xf>
    <xf numFmtId="0" fontId="16" fillId="0" borderId="0" xfId="0" applyFont="1"/>
    <xf numFmtId="0" fontId="3" fillId="12" borderId="0" xfId="0" applyFont="1" applyFill="1" applyAlignment="1">
      <alignment horizontal="left" vertical="top" wrapText="1"/>
    </xf>
    <xf numFmtId="164" fontId="6" fillId="0" borderId="19" xfId="0" applyNumberFormat="1" applyFont="1" applyBorder="1" applyAlignment="1">
      <alignment horizontal="center" vertical="center" textRotation="90"/>
    </xf>
    <xf numFmtId="164" fontId="6" fillId="0" borderId="2" xfId="0" applyNumberFormat="1" applyFont="1" applyBorder="1" applyAlignment="1">
      <alignment horizontal="center" vertical="center" textRotation="90"/>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xf>
    <xf numFmtId="166" fontId="3" fillId="0" borderId="26" xfId="0" applyNumberFormat="1" applyFont="1" applyBorder="1" applyAlignment="1">
      <alignment horizontal="center"/>
    </xf>
    <xf numFmtId="166" fontId="3" fillId="0" borderId="2" xfId="0" applyNumberFormat="1" applyFont="1" applyBorder="1" applyAlignment="1">
      <alignment horizontal="center"/>
    </xf>
    <xf numFmtId="0" fontId="0" fillId="0" borderId="2" xfId="0" applyBorder="1" applyAlignment="1">
      <alignment horizontal="center" vertical="center" textRotation="90"/>
    </xf>
    <xf numFmtId="0" fontId="0" fillId="0" borderId="3" xfId="0" applyBorder="1" applyAlignment="1">
      <alignment horizontal="center" vertical="center" textRotation="90"/>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wrapText="1"/>
    </xf>
    <xf numFmtId="0" fontId="3" fillId="0" borderId="15" xfId="0" applyFont="1" applyBorder="1" applyAlignment="1">
      <alignment wrapText="1"/>
    </xf>
    <xf numFmtId="0" fontId="3" fillId="2" borderId="3" xfId="0" applyFont="1" applyFill="1" applyBorder="1" applyAlignment="1">
      <alignment wrapText="1"/>
    </xf>
    <xf numFmtId="0" fontId="3" fillId="0" borderId="25" xfId="0" applyFont="1" applyBorder="1" applyAlignment="1">
      <alignment wrapText="1"/>
    </xf>
    <xf numFmtId="164" fontId="3" fillId="7" borderId="21" xfId="0" applyNumberFormat="1" applyFont="1" applyFill="1" applyBorder="1" applyAlignment="1">
      <alignment horizontal="center" vertical="center" textRotation="90"/>
    </xf>
    <xf numFmtId="0" fontId="0" fillId="0" borderId="6" xfId="0" applyBorder="1" applyAlignment="1">
      <alignment horizontal="center" vertical="center" textRotation="90"/>
    </xf>
    <xf numFmtId="0" fontId="0" fillId="0" borderId="5" xfId="0" applyBorder="1" applyAlignment="1">
      <alignment horizontal="center" vertical="center" textRotation="90"/>
    </xf>
    <xf numFmtId="0" fontId="3" fillId="10" borderId="0" xfId="0" applyFont="1" applyFill="1" applyAlignment="1">
      <alignment horizontal="left" vertical="top" wrapText="1"/>
    </xf>
    <xf numFmtId="0" fontId="3" fillId="10" borderId="0" xfId="0" applyFont="1" applyFill="1" applyAlignment="1">
      <alignment horizontal="left" wrapText="1"/>
    </xf>
    <xf numFmtId="0" fontId="3" fillId="10" borderId="0" xfId="0" applyFont="1" applyFill="1" applyAlignment="1">
      <alignment vertical="top" wrapText="1"/>
    </xf>
    <xf numFmtId="0" fontId="3" fillId="8" borderId="34" xfId="0" applyFont="1" applyFill="1" applyBorder="1" applyAlignment="1">
      <alignment horizontal="center"/>
    </xf>
    <xf numFmtId="0" fontId="3" fillId="8" borderId="8" xfId="0" applyFont="1" applyFill="1" applyBorder="1" applyAlignment="1">
      <alignment horizontal="center"/>
    </xf>
    <xf numFmtId="0" fontId="3" fillId="8" borderId="33" xfId="0" applyFont="1" applyFill="1" applyBorder="1" applyAlignment="1">
      <alignment horizontal="center"/>
    </xf>
    <xf numFmtId="164" fontId="3" fillId="7" borderId="6" xfId="0" applyNumberFormat="1" applyFont="1" applyFill="1" applyBorder="1" applyAlignment="1">
      <alignment horizontal="center" vertical="center" textRotation="90"/>
    </xf>
    <xf numFmtId="0" fontId="0" fillId="7" borderId="6" xfId="0" applyFill="1" applyBorder="1" applyAlignment="1">
      <alignment horizontal="center" vertical="center" textRotation="90"/>
    </xf>
    <xf numFmtId="0" fontId="0" fillId="7" borderId="14" xfId="0" applyFill="1" applyBorder="1" applyAlignment="1">
      <alignment horizontal="center" vertical="center" textRotation="90"/>
    </xf>
    <xf numFmtId="0" fontId="0" fillId="7" borderId="5" xfId="0" applyFill="1" applyBorder="1" applyAlignment="1">
      <alignment horizontal="center" vertical="center" textRotation="90"/>
    </xf>
    <xf numFmtId="0" fontId="3" fillId="0" borderId="16" xfId="0" applyFont="1" applyBorder="1" applyAlignment="1">
      <alignment wrapText="1"/>
    </xf>
    <xf numFmtId="169" fontId="5" fillId="2" borderId="4" xfId="0" quotePrefix="1" applyNumberFormat="1" applyFont="1" applyFill="1" applyBorder="1" applyAlignment="1">
      <alignment vertical="center"/>
    </xf>
    <xf numFmtId="0" fontId="5" fillId="0" borderId="16" xfId="0" applyFont="1" applyBorder="1"/>
    <xf numFmtId="0" fontId="5" fillId="0" borderId="15" xfId="0" applyFont="1" applyBorder="1"/>
    <xf numFmtId="0" fontId="0" fillId="0" borderId="25" xfId="0" applyBorder="1" applyAlignment="1">
      <alignment wrapText="1"/>
    </xf>
    <xf numFmtId="0" fontId="3" fillId="2" borderId="4" xfId="0" applyFont="1" applyFill="1" applyBorder="1" applyAlignment="1">
      <alignment horizontal="left" wrapText="1"/>
    </xf>
    <xf numFmtId="0" fontId="3" fillId="2" borderId="15" xfId="0" applyFont="1" applyFill="1" applyBorder="1" applyAlignment="1">
      <alignment horizontal="left" wrapText="1"/>
    </xf>
    <xf numFmtId="0" fontId="3" fillId="2" borderId="15" xfId="0" applyFont="1" applyFill="1" applyBorder="1" applyAlignment="1">
      <alignment wrapText="1"/>
    </xf>
    <xf numFmtId="0" fontId="0" fillId="0" borderId="15" xfId="0" applyBorder="1" applyAlignment="1">
      <alignment wrapText="1"/>
    </xf>
    <xf numFmtId="0" fontId="1" fillId="3" borderId="10" xfId="0" applyFont="1" applyFill="1" applyBorder="1"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horizontal="left" vertical="center"/>
    </xf>
    <xf numFmtId="0" fontId="3" fillId="2" borderId="2" xfId="0" applyFont="1" applyFill="1" applyBorder="1" applyAlignment="1">
      <alignment wrapText="1"/>
    </xf>
    <xf numFmtId="0" fontId="3" fillId="0" borderId="14" xfId="0" applyFont="1" applyBorder="1" applyAlignment="1">
      <alignment wrapText="1"/>
    </xf>
    <xf numFmtId="0" fontId="3" fillId="2" borderId="28" xfId="0" applyFont="1" applyFill="1" applyBorder="1" applyAlignment="1">
      <alignment wrapText="1"/>
    </xf>
    <xf numFmtId="0" fontId="3" fillId="0" borderId="30" xfId="0" applyFont="1" applyBorder="1" applyAlignment="1">
      <alignment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0" fillId="0" borderId="14" xfId="0" applyBorder="1" applyAlignment="1">
      <alignment wrapText="1"/>
    </xf>
    <xf numFmtId="0" fontId="3" fillId="2" borderId="26" xfId="0" applyFont="1" applyFill="1" applyBorder="1" applyAlignment="1">
      <alignment wrapText="1"/>
    </xf>
    <xf numFmtId="0" fontId="0" fillId="0" borderId="32" xfId="0" applyBorder="1" applyAlignment="1">
      <alignment wrapText="1"/>
    </xf>
    <xf numFmtId="0" fontId="3" fillId="2" borderId="26"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2" borderId="29" xfId="0" applyFont="1" applyFill="1" applyBorder="1" applyAlignment="1">
      <alignment wrapText="1"/>
    </xf>
    <xf numFmtId="0" fontId="3" fillId="2" borderId="30" xfId="0" applyFont="1" applyFill="1" applyBorder="1" applyAlignment="1">
      <alignment wrapText="1"/>
    </xf>
    <xf numFmtId="0" fontId="3" fillId="2" borderId="28" xfId="0" applyFont="1" applyFill="1" applyBorder="1" applyAlignment="1">
      <alignment vertical="top" wrapText="1"/>
    </xf>
    <xf numFmtId="0" fontId="3" fillId="0" borderId="29" xfId="0" applyFont="1" applyBorder="1" applyAlignment="1">
      <alignment wrapText="1"/>
    </xf>
    <xf numFmtId="0" fontId="3" fillId="2" borderId="4" xfId="0" applyFont="1" applyFill="1" applyBorder="1"/>
    <xf numFmtId="0" fontId="3" fillId="0" borderId="16" xfId="0" applyFont="1" applyBorder="1"/>
    <xf numFmtId="0" fontId="3" fillId="0" borderId="15" xfId="0" applyFont="1" applyBorder="1"/>
    <xf numFmtId="0" fontId="3" fillId="0" borderId="32" xfId="0" applyFont="1" applyBorder="1" applyAlignment="1">
      <alignment wrapText="1"/>
    </xf>
    <xf numFmtId="0" fontId="0" fillId="0" borderId="16" xfId="0" applyBorder="1" applyAlignment="1">
      <alignment wrapText="1"/>
    </xf>
    <xf numFmtId="170" fontId="3" fillId="7" borderId="6" xfId="0" applyNumberFormat="1" applyFont="1" applyFill="1" applyBorder="1" applyAlignment="1">
      <alignment horizontal="center" vertical="center" textRotation="90"/>
    </xf>
    <xf numFmtId="0" fontId="0" fillId="7" borderId="2" xfId="0" applyFill="1" applyBorder="1" applyAlignment="1">
      <alignment horizontal="center" vertical="center" textRotation="90"/>
    </xf>
    <xf numFmtId="167" fontId="3" fillId="7" borderId="7" xfId="0" applyNumberFormat="1" applyFont="1" applyFill="1" applyBorder="1" applyAlignment="1">
      <alignment horizontal="center" vertical="center"/>
    </xf>
    <xf numFmtId="167" fontId="3" fillId="7" borderId="6" xfId="0" applyNumberFormat="1" applyFont="1" applyFill="1" applyBorder="1" applyAlignment="1">
      <alignment horizontal="center" vertical="center"/>
    </xf>
    <xf numFmtId="167" fontId="3" fillId="7" borderId="5" xfId="0" applyNumberFormat="1" applyFont="1" applyFill="1" applyBorder="1" applyAlignment="1">
      <alignment horizontal="center" vertical="center"/>
    </xf>
    <xf numFmtId="164" fontId="3" fillId="7" borderId="14" xfId="0" applyNumberFormat="1" applyFont="1" applyFill="1" applyBorder="1" applyAlignment="1">
      <alignment horizontal="center" vertical="center" textRotation="90"/>
    </xf>
    <xf numFmtId="0" fontId="0" fillId="7" borderId="25" xfId="0" applyFill="1" applyBorder="1" applyAlignment="1">
      <alignment horizontal="center" vertical="center" textRotation="90"/>
    </xf>
  </cellXfs>
  <cellStyles count="4">
    <cellStyle name="Collegamento ipertestuale" xfId="2" builtinId="8"/>
    <cellStyle name="Normale" xfId="0" builtinId="0"/>
    <cellStyle name="Valuta" xfId="1" builtinId="4"/>
    <cellStyle name="Valuta 2" xfId="3" xr:uid="{3CFE4DC7-8F0A-477E-A416-6DBDEBEA2DEE}"/>
  </cellStyles>
  <dxfs count="0"/>
  <tableStyles count="0" defaultTableStyle="TableStyleMedium9" defaultPivotStyle="PivotStyleLight16"/>
  <colors>
    <mruColors>
      <color rgb="FFF2F2F2"/>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14"/>
  <sheetViews>
    <sheetView tabSelected="1" zoomScale="102" zoomScaleNormal="100" zoomScaleSheetLayoutView="75" workbookViewId="0">
      <pane xSplit="4" ySplit="2" topLeftCell="P3" activePane="bottomRight" state="frozen"/>
      <selection pane="topRight" activeCell="E1" sqref="E1"/>
      <selection pane="bottomLeft" activeCell="A3" sqref="A3"/>
      <selection pane="bottomRight" activeCell="W2" sqref="W2"/>
    </sheetView>
  </sheetViews>
  <sheetFormatPr defaultColWidth="9.1328125" defaultRowHeight="14.25" x14ac:dyDescent="0.45"/>
  <cols>
    <col min="1" max="1" width="22.1328125" style="22" customWidth="1"/>
    <col min="2" max="2" width="15.86328125" style="23" customWidth="1"/>
    <col min="3" max="3" width="6.1328125" style="22" customWidth="1"/>
    <col min="4" max="4" width="51.9296875" style="22" customWidth="1"/>
    <col min="5" max="6" width="12" style="26" customWidth="1"/>
    <col min="7" max="7" width="13.6640625" style="26" customWidth="1"/>
    <col min="8" max="8" width="10.265625" style="43" customWidth="1"/>
    <col min="9" max="9" width="6.59765625" style="43" bestFit="1" customWidth="1"/>
    <col min="10" max="10" width="6.59765625" style="43" customWidth="1"/>
    <col min="11" max="11" width="11.1328125" style="43" customWidth="1"/>
    <col min="12" max="12" width="10.86328125" style="79" customWidth="1"/>
    <col min="13" max="13" width="10.59765625" style="79" customWidth="1"/>
    <col min="14" max="14" width="9.73046875" style="28" customWidth="1"/>
    <col min="15" max="15" width="8" style="27" customWidth="1"/>
    <col min="16" max="17" width="10" style="29" customWidth="1"/>
    <col min="18" max="18" width="11.73046875" style="26" customWidth="1"/>
    <col min="19" max="20" width="9.3984375" style="28" customWidth="1"/>
    <col min="21" max="21" width="5.3984375" style="28" customWidth="1"/>
    <col min="22" max="22" width="11.265625" style="28" bestFit="1" customWidth="1"/>
    <col min="23" max="23" width="11" style="28" customWidth="1"/>
    <col min="24" max="24" width="7" style="29" customWidth="1"/>
    <col min="25" max="26" width="9.59765625" style="29" customWidth="1"/>
    <col min="27" max="27" width="8" style="29" bestFit="1" customWidth="1"/>
    <col min="28" max="29" width="11.3984375" style="29" customWidth="1"/>
    <col min="30" max="30" width="10.3984375" customWidth="1"/>
    <col min="31" max="31" width="9.73046875" style="28" customWidth="1"/>
    <col min="32" max="32" width="5" style="29" hidden="1" customWidth="1"/>
    <col min="33" max="33" width="9.53125" style="29" customWidth="1"/>
    <col min="34" max="34" width="10" style="28" customWidth="1"/>
    <col min="35" max="35" width="12.265625" style="28" customWidth="1"/>
    <col min="36" max="36" width="11" style="117" customWidth="1"/>
    <col min="37" max="38" width="9.86328125" style="29" customWidth="1"/>
    <col min="39" max="41" width="4.73046875" style="28" customWidth="1"/>
    <col min="42" max="42" width="9" style="28" bestFit="1" customWidth="1"/>
    <col min="43" max="43" width="9.86328125" style="29" customWidth="1"/>
    <col min="44" max="44" width="10.3984375" customWidth="1"/>
    <col min="45" max="45" width="9.1328125" customWidth="1"/>
  </cols>
  <sheetData>
    <row r="1" spans="1:43" ht="20.25" customHeight="1" thickBot="1" x14ac:dyDescent="0.5">
      <c r="A1" s="298" t="s">
        <v>199</v>
      </c>
      <c r="B1" s="299"/>
      <c r="C1" s="299"/>
      <c r="D1" s="299"/>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row>
    <row r="2" spans="1:43" ht="102" customHeight="1" thickBot="1" x14ac:dyDescent="0.5">
      <c r="A2" s="2"/>
      <c r="B2" s="3"/>
      <c r="C2" s="4"/>
      <c r="D2" s="4"/>
      <c r="E2" s="241" t="s">
        <v>174</v>
      </c>
      <c r="F2" s="241" t="s">
        <v>166</v>
      </c>
      <c r="G2" s="193" t="s">
        <v>63</v>
      </c>
      <c r="H2" s="241" t="s">
        <v>62</v>
      </c>
      <c r="I2" s="241" t="s">
        <v>64</v>
      </c>
      <c r="J2" s="193" t="s">
        <v>110</v>
      </c>
      <c r="K2" s="241" t="s">
        <v>95</v>
      </c>
      <c r="L2" s="193" t="s">
        <v>94</v>
      </c>
      <c r="M2" s="241" t="s">
        <v>93</v>
      </c>
      <c r="N2" s="241" t="s">
        <v>22</v>
      </c>
      <c r="O2" s="193" t="s">
        <v>111</v>
      </c>
      <c r="P2" s="241" t="s">
        <v>173</v>
      </c>
      <c r="Q2" s="241" t="s">
        <v>156</v>
      </c>
      <c r="R2" s="241" t="s">
        <v>28</v>
      </c>
      <c r="S2" s="241" t="s">
        <v>27</v>
      </c>
      <c r="T2" s="241" t="s">
        <v>193</v>
      </c>
      <c r="U2" s="193" t="s">
        <v>117</v>
      </c>
      <c r="V2" s="193" t="s">
        <v>147</v>
      </c>
      <c r="W2" s="241" t="s">
        <v>84</v>
      </c>
      <c r="X2" s="241" t="s">
        <v>112</v>
      </c>
      <c r="Y2" s="193" t="s">
        <v>13</v>
      </c>
      <c r="Z2" s="241" t="s">
        <v>189</v>
      </c>
      <c r="AA2" s="241" t="s">
        <v>176</v>
      </c>
      <c r="AB2" s="241" t="s">
        <v>175</v>
      </c>
      <c r="AC2" s="256" t="s">
        <v>169</v>
      </c>
      <c r="AD2" s="238" t="s">
        <v>177</v>
      </c>
      <c r="AE2" s="241" t="s">
        <v>31</v>
      </c>
      <c r="AF2" s="175" t="s">
        <v>0</v>
      </c>
      <c r="AG2" s="241" t="s">
        <v>150</v>
      </c>
      <c r="AH2" s="241" t="s">
        <v>25</v>
      </c>
      <c r="AI2" s="238" t="s">
        <v>29</v>
      </c>
      <c r="AJ2" s="241" t="s">
        <v>0</v>
      </c>
      <c r="AK2" s="193" t="s">
        <v>131</v>
      </c>
      <c r="AL2" s="241" t="s">
        <v>133</v>
      </c>
      <c r="AM2" s="241" t="s">
        <v>30</v>
      </c>
      <c r="AN2" s="241" t="s">
        <v>178</v>
      </c>
      <c r="AO2" s="241" t="s">
        <v>179</v>
      </c>
      <c r="AP2" s="241" t="s">
        <v>15</v>
      </c>
      <c r="AQ2" s="241" t="s">
        <v>26</v>
      </c>
    </row>
    <row r="3" spans="1:43" s="1" customFormat="1" ht="123" customHeight="1" thickBot="1" x14ac:dyDescent="0.5">
      <c r="A3" s="24" t="s">
        <v>59</v>
      </c>
      <c r="B3" s="5"/>
      <c r="C3" s="6"/>
      <c r="D3" s="6"/>
      <c r="E3" s="145" t="s">
        <v>60</v>
      </c>
      <c r="F3" s="145" t="s">
        <v>60</v>
      </c>
      <c r="G3" s="146" t="s">
        <v>60</v>
      </c>
      <c r="H3" s="145" t="s">
        <v>60</v>
      </c>
      <c r="I3" s="145" t="s">
        <v>120</v>
      </c>
      <c r="J3" s="145" t="s">
        <v>60</v>
      </c>
      <c r="K3" s="147" t="s">
        <v>159</v>
      </c>
      <c r="L3" s="145" t="s">
        <v>61</v>
      </c>
      <c r="M3" s="147" t="s">
        <v>159</v>
      </c>
      <c r="N3" s="148" t="s">
        <v>61</v>
      </c>
      <c r="O3" s="147" t="s">
        <v>61</v>
      </c>
      <c r="P3" s="147" t="s">
        <v>61</v>
      </c>
      <c r="Q3" s="177" t="s">
        <v>61</v>
      </c>
      <c r="R3" s="146" t="s">
        <v>162</v>
      </c>
      <c r="S3" s="147" t="s">
        <v>158</v>
      </c>
      <c r="T3" s="147" t="s">
        <v>61</v>
      </c>
      <c r="U3" s="147" t="s">
        <v>141</v>
      </c>
      <c r="V3" s="147" t="s">
        <v>60</v>
      </c>
      <c r="W3" s="147" t="s">
        <v>61</v>
      </c>
      <c r="X3" s="147" t="s">
        <v>159</v>
      </c>
      <c r="Y3" s="147" t="s">
        <v>76</v>
      </c>
      <c r="Z3" s="148" t="s">
        <v>60</v>
      </c>
      <c r="AA3" s="150" t="s">
        <v>61</v>
      </c>
      <c r="AB3" s="234" t="s">
        <v>61</v>
      </c>
      <c r="AC3" s="236" t="s">
        <v>61</v>
      </c>
      <c r="AD3" s="235" t="s">
        <v>61</v>
      </c>
      <c r="AE3" s="145" t="s">
        <v>60</v>
      </c>
      <c r="AF3" s="147" t="s">
        <v>120</v>
      </c>
      <c r="AG3" s="147" t="s">
        <v>159</v>
      </c>
      <c r="AH3" s="147" t="s">
        <v>61</v>
      </c>
      <c r="AI3" s="147" t="s">
        <v>61</v>
      </c>
      <c r="AJ3" s="147" t="s">
        <v>61</v>
      </c>
      <c r="AK3" s="149" t="s">
        <v>61</v>
      </c>
      <c r="AL3" s="147" t="s">
        <v>159</v>
      </c>
      <c r="AM3" s="151" t="s">
        <v>60</v>
      </c>
      <c r="AN3" s="147" t="s">
        <v>60</v>
      </c>
      <c r="AO3" s="147" t="s">
        <v>60</v>
      </c>
      <c r="AP3" s="147" t="s">
        <v>158</v>
      </c>
      <c r="AQ3" s="149" t="s">
        <v>61</v>
      </c>
    </row>
    <row r="4" spans="1:43" ht="30" customHeight="1" x14ac:dyDescent="0.45">
      <c r="A4" s="7" t="s">
        <v>37</v>
      </c>
      <c r="B4" s="8" t="s">
        <v>85</v>
      </c>
      <c r="C4" s="9"/>
      <c r="D4" s="9"/>
      <c r="E4" s="47"/>
      <c r="F4" s="47"/>
      <c r="G4" s="95"/>
      <c r="H4" s="116"/>
      <c r="I4" s="285" t="s">
        <v>44</v>
      </c>
      <c r="J4" s="276" t="s">
        <v>44</v>
      </c>
      <c r="K4" s="88"/>
      <c r="L4" s="90"/>
      <c r="M4" s="90"/>
      <c r="N4" s="165"/>
      <c r="O4" s="106"/>
      <c r="P4" s="85"/>
      <c r="Q4" s="56">
        <v>800</v>
      </c>
      <c r="R4" s="96"/>
      <c r="S4" s="47"/>
      <c r="T4" s="276" t="s">
        <v>44</v>
      </c>
      <c r="U4" s="276" t="s">
        <v>44</v>
      </c>
      <c r="V4" s="53"/>
      <c r="W4" s="95"/>
      <c r="X4" s="276" t="s">
        <v>154</v>
      </c>
      <c r="Y4" s="48"/>
      <c r="Z4" s="276" t="s">
        <v>151</v>
      </c>
      <c r="AA4" s="262"/>
      <c r="AB4" s="214"/>
      <c r="AC4" s="215"/>
      <c r="AD4" s="199"/>
      <c r="AE4" s="50"/>
      <c r="AF4" s="285" t="s">
        <v>119</v>
      </c>
      <c r="AG4" s="95"/>
      <c r="AH4" s="152"/>
      <c r="AI4" s="49"/>
      <c r="AJ4" s="124">
        <v>1000</v>
      </c>
      <c r="AK4" s="110"/>
      <c r="AL4" s="119"/>
      <c r="AM4" s="333" t="s">
        <v>125</v>
      </c>
      <c r="AN4" s="285" t="s">
        <v>44</v>
      </c>
      <c r="AO4" s="285" t="s">
        <v>44</v>
      </c>
      <c r="AP4" s="132"/>
      <c r="AQ4" s="110"/>
    </row>
    <row r="5" spans="1:43" ht="15" hidden="1" customHeight="1" x14ac:dyDescent="0.45">
      <c r="A5" s="10"/>
      <c r="B5" s="11" t="s">
        <v>57</v>
      </c>
      <c r="C5" s="12"/>
      <c r="D5" s="12"/>
      <c r="E5" s="52"/>
      <c r="F5" s="58"/>
      <c r="G5" s="186"/>
      <c r="H5" s="68"/>
      <c r="I5" s="286"/>
      <c r="J5" s="277"/>
      <c r="K5" s="89"/>
      <c r="L5" s="91"/>
      <c r="M5" s="91"/>
      <c r="N5" s="164"/>
      <c r="O5" s="102"/>
      <c r="P5" s="47"/>
      <c r="Q5" s="56"/>
      <c r="R5" s="186"/>
      <c r="S5" s="52"/>
      <c r="T5" s="277"/>
      <c r="U5" s="277"/>
      <c r="V5" s="53"/>
      <c r="W5" s="96"/>
      <c r="X5" s="277"/>
      <c r="Y5" s="53"/>
      <c r="Z5" s="277"/>
      <c r="AA5" s="263"/>
      <c r="AB5" s="216"/>
      <c r="AC5" s="215"/>
      <c r="AD5" s="200"/>
      <c r="AE5" s="55"/>
      <c r="AF5" s="286"/>
      <c r="AG5" s="186"/>
      <c r="AH5" s="153"/>
      <c r="AI5" s="54"/>
      <c r="AJ5" s="122"/>
      <c r="AK5" s="111"/>
      <c r="AL5" s="119"/>
      <c r="AM5" s="287"/>
      <c r="AN5" s="286"/>
      <c r="AO5" s="286"/>
      <c r="AP5" s="133"/>
      <c r="AQ5" s="111"/>
    </row>
    <row r="6" spans="1:43" ht="15" customHeight="1" x14ac:dyDescent="0.45">
      <c r="A6" s="305" t="s">
        <v>21</v>
      </c>
      <c r="B6" s="270" t="s">
        <v>17</v>
      </c>
      <c r="C6" s="314" t="s">
        <v>75</v>
      </c>
      <c r="D6" s="326"/>
      <c r="E6" s="75"/>
      <c r="F6" s="47"/>
      <c r="G6" s="186"/>
      <c r="H6" s="68"/>
      <c r="I6" s="286"/>
      <c r="J6" s="277"/>
      <c r="K6" s="89"/>
      <c r="L6" s="58"/>
      <c r="M6" s="91"/>
      <c r="N6" s="56">
        <v>19</v>
      </c>
      <c r="O6" s="107"/>
      <c r="P6" s="65">
        <v>200</v>
      </c>
      <c r="Q6" s="56">
        <v>240</v>
      </c>
      <c r="R6" s="186"/>
      <c r="S6" s="56">
        <v>120</v>
      </c>
      <c r="T6" s="277"/>
      <c r="U6" s="277"/>
      <c r="V6" s="53"/>
      <c r="W6" s="56">
        <f>50000*W80</f>
        <v>346</v>
      </c>
      <c r="X6" s="277"/>
      <c r="Y6" s="53"/>
      <c r="Z6" s="277"/>
      <c r="AA6" s="263"/>
      <c r="AB6" s="216"/>
      <c r="AC6" s="215"/>
      <c r="AD6" s="200"/>
      <c r="AE6" s="57"/>
      <c r="AF6" s="286"/>
      <c r="AG6" s="186"/>
      <c r="AH6" s="154"/>
      <c r="AI6" s="49"/>
      <c r="AJ6" s="49"/>
      <c r="AK6" s="110"/>
      <c r="AL6" s="119"/>
      <c r="AM6" s="287"/>
      <c r="AN6" s="286"/>
      <c r="AO6" s="286"/>
      <c r="AP6" s="133"/>
      <c r="AQ6" s="110"/>
    </row>
    <row r="7" spans="1:43" x14ac:dyDescent="0.45">
      <c r="A7" s="306"/>
      <c r="B7" s="271"/>
      <c r="C7" s="301" t="s">
        <v>73</v>
      </c>
      <c r="D7" s="302"/>
      <c r="E7" s="58"/>
      <c r="F7" s="58"/>
      <c r="G7" s="186"/>
      <c r="H7" s="68"/>
      <c r="I7" s="286"/>
      <c r="J7" s="277"/>
      <c r="K7" s="56">
        <v>6.64</v>
      </c>
      <c r="L7" s="179"/>
      <c r="M7" s="91"/>
      <c r="N7" s="102"/>
      <c r="O7" s="102"/>
      <c r="P7" s="47"/>
      <c r="Q7" s="47"/>
      <c r="R7" s="186"/>
      <c r="S7" s="58"/>
      <c r="T7" s="277"/>
      <c r="U7" s="277"/>
      <c r="V7" s="53"/>
      <c r="W7" s="96"/>
      <c r="X7" s="277"/>
      <c r="Y7" s="53"/>
      <c r="Z7" s="277"/>
      <c r="AA7" s="263"/>
      <c r="AB7" s="216"/>
      <c r="AC7" s="215"/>
      <c r="AD7" s="200"/>
      <c r="AE7" s="47"/>
      <c r="AF7" s="286"/>
      <c r="AG7" s="186"/>
      <c r="AH7" s="154"/>
      <c r="AI7" s="49"/>
      <c r="AJ7" s="49"/>
      <c r="AK7" s="110"/>
      <c r="AL7" s="119"/>
      <c r="AM7" s="287"/>
      <c r="AN7" s="286"/>
      <c r="AO7" s="286"/>
      <c r="AP7" s="133"/>
      <c r="AQ7" s="110"/>
    </row>
    <row r="8" spans="1:43" x14ac:dyDescent="0.45">
      <c r="A8" s="306"/>
      <c r="B8" s="271"/>
      <c r="C8" s="301" t="s">
        <v>74</v>
      </c>
      <c r="D8" s="302"/>
      <c r="E8" s="58"/>
      <c r="F8" s="58"/>
      <c r="G8" s="186"/>
      <c r="H8" s="68"/>
      <c r="I8" s="286"/>
      <c r="J8" s="277"/>
      <c r="K8" s="189"/>
      <c r="L8" s="179"/>
      <c r="M8" s="91"/>
      <c r="N8" s="102"/>
      <c r="O8" s="102"/>
      <c r="P8" s="47"/>
      <c r="Q8" s="47"/>
      <c r="R8" s="186"/>
      <c r="S8" s="58"/>
      <c r="T8" s="277"/>
      <c r="U8" s="277"/>
      <c r="V8" s="53"/>
      <c r="W8" s="96"/>
      <c r="X8" s="277"/>
      <c r="Y8" s="53"/>
      <c r="Z8" s="277"/>
      <c r="AA8" s="263"/>
      <c r="AB8" s="216"/>
      <c r="AC8" s="215"/>
      <c r="AD8" s="200"/>
      <c r="AE8" s="65"/>
      <c r="AF8" s="286"/>
      <c r="AG8" s="186"/>
      <c r="AH8" s="154"/>
      <c r="AI8" s="49"/>
      <c r="AJ8" s="49"/>
      <c r="AK8" s="110"/>
      <c r="AL8" s="119"/>
      <c r="AM8" s="287"/>
      <c r="AN8" s="286"/>
      <c r="AO8" s="286"/>
      <c r="AP8" s="133"/>
      <c r="AQ8" s="110"/>
    </row>
    <row r="9" spans="1:43" x14ac:dyDescent="0.45">
      <c r="A9" s="306"/>
      <c r="B9" s="271"/>
      <c r="C9" s="301" t="s">
        <v>102</v>
      </c>
      <c r="D9" s="313"/>
      <c r="E9" s="58"/>
      <c r="F9" s="58"/>
      <c r="G9" s="186"/>
      <c r="H9" s="68"/>
      <c r="I9" s="286"/>
      <c r="J9" s="277"/>
      <c r="K9" s="56">
        <v>13.27</v>
      </c>
      <c r="L9" s="179"/>
      <c r="M9" s="91"/>
      <c r="N9" s="102"/>
      <c r="O9" s="102"/>
      <c r="P9" s="47"/>
      <c r="Q9" s="47"/>
      <c r="R9" s="186"/>
      <c r="S9" s="58"/>
      <c r="T9" s="277"/>
      <c r="U9" s="277"/>
      <c r="V9" s="53"/>
      <c r="W9" s="96"/>
      <c r="X9" s="277"/>
      <c r="Y9" s="53"/>
      <c r="Z9" s="277"/>
      <c r="AA9" s="263"/>
      <c r="AB9" s="216"/>
      <c r="AC9" s="215"/>
      <c r="AD9" s="200"/>
      <c r="AE9" s="185" t="s">
        <v>160</v>
      </c>
      <c r="AF9" s="286"/>
      <c r="AG9" s="186"/>
      <c r="AH9" s="154"/>
      <c r="AI9" s="49"/>
      <c r="AJ9" s="49"/>
      <c r="AK9" s="110"/>
      <c r="AL9" s="119"/>
      <c r="AM9" s="287"/>
      <c r="AN9" s="286"/>
      <c r="AO9" s="286"/>
      <c r="AP9" s="133"/>
      <c r="AQ9" s="110"/>
    </row>
    <row r="10" spans="1:43" x14ac:dyDescent="0.45">
      <c r="A10" s="306"/>
      <c r="B10" s="271"/>
      <c r="C10" s="301" t="s">
        <v>103</v>
      </c>
      <c r="D10" s="313"/>
      <c r="E10" s="58"/>
      <c r="F10" s="58"/>
      <c r="G10" s="186"/>
      <c r="H10" s="68"/>
      <c r="I10" s="286"/>
      <c r="J10" s="277"/>
      <c r="K10" s="56">
        <v>26.54</v>
      </c>
      <c r="L10" s="179"/>
      <c r="M10" s="91"/>
      <c r="N10" s="102"/>
      <c r="O10" s="102"/>
      <c r="P10" s="47"/>
      <c r="Q10" s="47"/>
      <c r="R10" s="186"/>
      <c r="S10" s="58"/>
      <c r="T10" s="277"/>
      <c r="U10" s="277"/>
      <c r="V10" s="53"/>
      <c r="W10" s="96"/>
      <c r="X10" s="277"/>
      <c r="Y10" s="53"/>
      <c r="Z10" s="277"/>
      <c r="AA10" s="263"/>
      <c r="AB10" s="216"/>
      <c r="AC10" s="215"/>
      <c r="AD10" s="200"/>
      <c r="AE10" s="47"/>
      <c r="AF10" s="286"/>
      <c r="AG10" s="186"/>
      <c r="AH10" s="154"/>
      <c r="AI10" s="49"/>
      <c r="AJ10" s="49"/>
      <c r="AK10" s="110"/>
      <c r="AL10" s="119"/>
      <c r="AM10" s="287"/>
      <c r="AN10" s="286"/>
      <c r="AO10" s="286"/>
      <c r="AP10" s="133"/>
      <c r="AQ10" s="110"/>
    </row>
    <row r="11" spans="1:43" x14ac:dyDescent="0.45">
      <c r="A11" s="306"/>
      <c r="B11" s="271"/>
      <c r="C11" s="301" t="s">
        <v>139</v>
      </c>
      <c r="D11" s="313"/>
      <c r="E11" s="58"/>
      <c r="F11" s="58"/>
      <c r="G11" s="186"/>
      <c r="H11" s="68"/>
      <c r="I11" s="286"/>
      <c r="J11" s="277"/>
      <c r="K11" s="56"/>
      <c r="L11" s="56">
        <v>100</v>
      </c>
      <c r="M11" s="91"/>
      <c r="N11" s="102"/>
      <c r="O11" s="102"/>
      <c r="P11" s="47"/>
      <c r="Q11" s="47"/>
      <c r="R11" s="186"/>
      <c r="S11" s="58"/>
      <c r="T11" s="277"/>
      <c r="U11" s="277"/>
      <c r="V11" s="53"/>
      <c r="W11" s="96"/>
      <c r="X11" s="277"/>
      <c r="Y11" s="53"/>
      <c r="Z11" s="277"/>
      <c r="AA11" s="263"/>
      <c r="AB11" s="216"/>
      <c r="AC11" s="215"/>
      <c r="AD11" s="200"/>
      <c r="AE11" s="47"/>
      <c r="AF11" s="286"/>
      <c r="AG11" s="186"/>
      <c r="AH11" s="154"/>
      <c r="AI11" s="49"/>
      <c r="AJ11" s="49"/>
      <c r="AK11" s="110"/>
      <c r="AL11" s="119"/>
      <c r="AM11" s="287"/>
      <c r="AN11" s="286"/>
      <c r="AO11" s="286"/>
      <c r="AP11" s="133"/>
      <c r="AQ11" s="110"/>
    </row>
    <row r="12" spans="1:43" x14ac:dyDescent="0.45">
      <c r="A12" s="306"/>
      <c r="B12" s="271"/>
      <c r="C12" s="301" t="s">
        <v>104</v>
      </c>
      <c r="D12" s="313"/>
      <c r="E12" s="58"/>
      <c r="F12" s="58"/>
      <c r="G12" s="186"/>
      <c r="H12" s="68"/>
      <c r="I12" s="286"/>
      <c r="J12" s="277"/>
      <c r="K12" s="56">
        <v>66.36</v>
      </c>
      <c r="L12" s="179"/>
      <c r="M12" s="91"/>
      <c r="N12" s="102"/>
      <c r="O12" s="102"/>
      <c r="P12" s="47"/>
      <c r="Q12" s="47"/>
      <c r="R12" s="186"/>
      <c r="S12" s="58"/>
      <c r="T12" s="277"/>
      <c r="U12" s="277"/>
      <c r="V12" s="53"/>
      <c r="W12" s="96"/>
      <c r="X12" s="277"/>
      <c r="Y12" s="53"/>
      <c r="Z12" s="277"/>
      <c r="AA12" s="263"/>
      <c r="AB12" s="216"/>
      <c r="AC12" s="215"/>
      <c r="AD12" s="200"/>
      <c r="AE12" s="47"/>
      <c r="AF12" s="286"/>
      <c r="AG12" s="186"/>
      <c r="AH12" s="154"/>
      <c r="AI12" s="49"/>
      <c r="AJ12" s="49"/>
      <c r="AK12" s="110"/>
      <c r="AL12" s="119"/>
      <c r="AM12" s="287"/>
      <c r="AN12" s="286"/>
      <c r="AO12" s="286"/>
      <c r="AP12" s="133"/>
      <c r="AQ12" s="110"/>
    </row>
    <row r="13" spans="1:43" x14ac:dyDescent="0.45">
      <c r="A13" s="306"/>
      <c r="B13" s="271"/>
      <c r="C13" s="301" t="s">
        <v>138</v>
      </c>
      <c r="D13" s="313"/>
      <c r="E13" s="58"/>
      <c r="F13" s="58"/>
      <c r="G13" s="186"/>
      <c r="H13" s="68"/>
      <c r="I13" s="286"/>
      <c r="J13" s="277"/>
      <c r="K13" s="56"/>
      <c r="L13" s="180">
        <v>200</v>
      </c>
      <c r="M13" s="91"/>
      <c r="N13" s="102"/>
      <c r="O13" s="102"/>
      <c r="P13" s="47"/>
      <c r="Q13" s="47"/>
      <c r="R13" s="186"/>
      <c r="S13" s="58"/>
      <c r="T13" s="277"/>
      <c r="U13" s="277"/>
      <c r="V13" s="53"/>
      <c r="W13" s="96"/>
      <c r="X13" s="277"/>
      <c r="Y13" s="53"/>
      <c r="Z13" s="277"/>
      <c r="AA13" s="263"/>
      <c r="AB13" s="216"/>
      <c r="AC13" s="215"/>
      <c r="AD13" s="200"/>
      <c r="AE13" s="47"/>
      <c r="AF13" s="286"/>
      <c r="AG13" s="186"/>
      <c r="AH13" s="154"/>
      <c r="AI13" s="49"/>
      <c r="AJ13" s="49"/>
      <c r="AK13" s="110"/>
      <c r="AL13" s="119"/>
      <c r="AM13" s="287"/>
      <c r="AN13" s="286"/>
      <c r="AO13" s="286"/>
      <c r="AP13" s="133"/>
      <c r="AQ13" s="110"/>
    </row>
    <row r="14" spans="1:43" ht="15" customHeight="1" x14ac:dyDescent="0.45">
      <c r="A14" s="306"/>
      <c r="B14" s="271"/>
      <c r="C14" s="301" t="s">
        <v>105</v>
      </c>
      <c r="D14" s="313"/>
      <c r="E14" s="58"/>
      <c r="F14" s="58"/>
      <c r="G14" s="186"/>
      <c r="H14" s="68"/>
      <c r="I14" s="286"/>
      <c r="J14" s="277"/>
      <c r="K14" s="56">
        <v>1061.78</v>
      </c>
      <c r="L14" s="179"/>
      <c r="M14" s="91"/>
      <c r="N14" s="102"/>
      <c r="O14" s="102"/>
      <c r="P14" s="47"/>
      <c r="Q14" s="47"/>
      <c r="R14" s="186"/>
      <c r="S14" s="58"/>
      <c r="T14" s="277"/>
      <c r="U14" s="277"/>
      <c r="V14" s="53"/>
      <c r="W14" s="96"/>
      <c r="X14" s="277"/>
      <c r="Y14" s="53"/>
      <c r="Z14" s="277"/>
      <c r="AA14" s="263"/>
      <c r="AB14" s="216"/>
      <c r="AC14" s="215"/>
      <c r="AD14" s="200"/>
      <c r="AE14" s="47"/>
      <c r="AF14" s="286"/>
      <c r="AG14" s="186"/>
      <c r="AH14" s="154"/>
      <c r="AI14" s="49"/>
      <c r="AJ14" s="49"/>
      <c r="AK14" s="110"/>
      <c r="AL14" s="119"/>
      <c r="AM14" s="287"/>
      <c r="AN14" s="286"/>
      <c r="AO14" s="286"/>
      <c r="AP14" s="133"/>
      <c r="AQ14" s="110"/>
    </row>
    <row r="15" spans="1:43" ht="15" customHeight="1" x14ac:dyDescent="0.45">
      <c r="A15" s="306"/>
      <c r="B15" s="271"/>
      <c r="C15" s="301" t="s">
        <v>106</v>
      </c>
      <c r="D15" s="313"/>
      <c r="E15" s="58"/>
      <c r="F15" s="58"/>
      <c r="G15" s="186"/>
      <c r="H15" s="68"/>
      <c r="I15" s="286"/>
      <c r="J15" s="277"/>
      <c r="K15" s="56">
        <v>2389.0100000000002</v>
      </c>
      <c r="L15" s="179"/>
      <c r="M15" s="91"/>
      <c r="N15" s="102"/>
      <c r="O15" s="102"/>
      <c r="P15" s="47"/>
      <c r="Q15" s="47"/>
      <c r="R15" s="186"/>
      <c r="S15" s="58"/>
      <c r="T15" s="277"/>
      <c r="U15" s="277"/>
      <c r="V15" s="53"/>
      <c r="W15" s="96"/>
      <c r="X15" s="277"/>
      <c r="Y15" s="53"/>
      <c r="Z15" s="277"/>
      <c r="AA15" s="263"/>
      <c r="AB15" s="216"/>
      <c r="AC15" s="215"/>
      <c r="AD15" s="200"/>
      <c r="AE15" s="47"/>
      <c r="AF15" s="286"/>
      <c r="AG15" s="186"/>
      <c r="AH15" s="154"/>
      <c r="AI15" s="49"/>
      <c r="AJ15" s="49"/>
      <c r="AK15" s="110"/>
      <c r="AL15" s="119"/>
      <c r="AM15" s="287"/>
      <c r="AN15" s="286"/>
      <c r="AO15" s="286"/>
      <c r="AP15" s="133"/>
      <c r="AQ15" s="110"/>
    </row>
    <row r="16" spans="1:43" x14ac:dyDescent="0.45">
      <c r="A16" s="306"/>
      <c r="B16" s="271"/>
      <c r="C16" s="301" t="s">
        <v>140</v>
      </c>
      <c r="D16" s="313"/>
      <c r="E16" s="58"/>
      <c r="F16" s="58"/>
      <c r="G16" s="186"/>
      <c r="H16" s="68"/>
      <c r="I16" s="286"/>
      <c r="J16" s="277"/>
      <c r="K16" s="47"/>
      <c r="L16" s="180">
        <v>500</v>
      </c>
      <c r="M16" s="91"/>
      <c r="N16" s="102"/>
      <c r="O16" s="102"/>
      <c r="P16" s="47"/>
      <c r="Q16" s="47"/>
      <c r="R16" s="186"/>
      <c r="S16" s="58"/>
      <c r="T16" s="277"/>
      <c r="U16" s="277"/>
      <c r="V16" s="53"/>
      <c r="W16" s="96"/>
      <c r="X16" s="277"/>
      <c r="Y16" s="53"/>
      <c r="Z16" s="277"/>
      <c r="AA16" s="263"/>
      <c r="AB16" s="216"/>
      <c r="AC16" s="215"/>
      <c r="AD16" s="200"/>
      <c r="AE16" s="47"/>
      <c r="AF16" s="286"/>
      <c r="AG16" s="186"/>
      <c r="AH16" s="154"/>
      <c r="AI16" s="49"/>
      <c r="AJ16" s="49"/>
      <c r="AK16" s="110"/>
      <c r="AL16" s="119"/>
      <c r="AM16" s="287"/>
      <c r="AN16" s="286"/>
      <c r="AO16" s="286"/>
      <c r="AP16" s="133"/>
      <c r="AQ16" s="110"/>
    </row>
    <row r="17" spans="1:43" ht="15" customHeight="1" x14ac:dyDescent="0.45">
      <c r="A17" s="306"/>
      <c r="B17" s="271"/>
      <c r="C17" s="301" t="s">
        <v>137</v>
      </c>
      <c r="D17" s="313"/>
      <c r="E17" s="58"/>
      <c r="F17" s="58"/>
      <c r="G17" s="186"/>
      <c r="H17" s="68"/>
      <c r="I17" s="286"/>
      <c r="J17" s="277"/>
      <c r="K17" s="47"/>
      <c r="L17" s="180">
        <v>1000</v>
      </c>
      <c r="M17" s="91"/>
      <c r="N17" s="102"/>
      <c r="O17" s="102"/>
      <c r="P17" s="47"/>
      <c r="Q17" s="47"/>
      <c r="R17" s="186"/>
      <c r="S17" s="58"/>
      <c r="T17" s="277"/>
      <c r="U17" s="277"/>
      <c r="V17" s="53"/>
      <c r="W17" s="96"/>
      <c r="X17" s="277"/>
      <c r="Y17" s="53"/>
      <c r="Z17" s="277"/>
      <c r="AA17" s="263"/>
      <c r="AB17" s="216"/>
      <c r="AC17" s="215"/>
      <c r="AD17" s="200"/>
      <c r="AE17" s="47"/>
      <c r="AF17" s="286"/>
      <c r="AG17" s="186"/>
      <c r="AH17" s="154"/>
      <c r="AI17" s="49"/>
      <c r="AJ17" s="49"/>
      <c r="AK17" s="110"/>
      <c r="AL17" s="119"/>
      <c r="AM17" s="287"/>
      <c r="AN17" s="286"/>
      <c r="AO17" s="286"/>
      <c r="AP17" s="133"/>
      <c r="AQ17" s="110"/>
    </row>
    <row r="18" spans="1:43" ht="15" customHeight="1" x14ac:dyDescent="0.45">
      <c r="A18" s="306"/>
      <c r="B18" s="271"/>
      <c r="C18" s="274" t="s">
        <v>136</v>
      </c>
      <c r="D18" s="293"/>
      <c r="E18" s="58"/>
      <c r="F18" s="58"/>
      <c r="G18" s="186"/>
      <c r="H18" s="68"/>
      <c r="I18" s="286"/>
      <c r="J18" s="277"/>
      <c r="K18" s="47"/>
      <c r="L18" s="180">
        <v>1500</v>
      </c>
      <c r="M18" s="91"/>
      <c r="N18" s="102"/>
      <c r="O18" s="102"/>
      <c r="P18" s="47"/>
      <c r="Q18" s="47"/>
      <c r="R18" s="186"/>
      <c r="S18" s="58"/>
      <c r="T18" s="277"/>
      <c r="U18" s="277"/>
      <c r="V18" s="53"/>
      <c r="W18" s="96"/>
      <c r="X18" s="277"/>
      <c r="Y18" s="53"/>
      <c r="Z18" s="277"/>
      <c r="AA18" s="263"/>
      <c r="AB18" s="216"/>
      <c r="AC18" s="215"/>
      <c r="AD18" s="200"/>
      <c r="AE18" s="47"/>
      <c r="AF18" s="286"/>
      <c r="AG18" s="186"/>
      <c r="AH18" s="154"/>
      <c r="AI18" s="49"/>
      <c r="AJ18" s="49"/>
      <c r="AK18" s="110"/>
      <c r="AL18" s="119"/>
      <c r="AM18" s="287"/>
      <c r="AN18" s="286"/>
      <c r="AO18" s="286"/>
      <c r="AP18" s="133"/>
      <c r="AQ18" s="110"/>
    </row>
    <row r="19" spans="1:43" x14ac:dyDescent="0.45">
      <c r="A19" s="307"/>
      <c r="B19" s="271"/>
      <c r="C19" s="301" t="s">
        <v>53</v>
      </c>
      <c r="D19" s="302"/>
      <c r="E19" s="58"/>
      <c r="F19" s="58"/>
      <c r="G19" s="186"/>
      <c r="H19" s="68"/>
      <c r="I19" s="286"/>
      <c r="J19" s="277"/>
      <c r="K19" s="189"/>
      <c r="L19" s="181"/>
      <c r="M19" s="91"/>
      <c r="N19" s="102"/>
      <c r="O19" s="102"/>
      <c r="P19" s="47"/>
      <c r="Q19" s="47"/>
      <c r="R19" s="186"/>
      <c r="S19" s="58"/>
      <c r="T19" s="277"/>
      <c r="U19" s="277"/>
      <c r="V19" s="164"/>
      <c r="W19" s="96"/>
      <c r="X19" s="277"/>
      <c r="Y19" s="51"/>
      <c r="Z19" s="277"/>
      <c r="AA19" s="263"/>
      <c r="AB19" s="216"/>
      <c r="AC19" s="215"/>
      <c r="AD19" s="201"/>
      <c r="AE19" s="57"/>
      <c r="AF19" s="286"/>
      <c r="AG19" s="186"/>
      <c r="AH19" s="154"/>
      <c r="AI19" s="49"/>
      <c r="AJ19" s="128">
        <v>250</v>
      </c>
      <c r="AK19" s="110"/>
      <c r="AL19" s="119"/>
      <c r="AM19" s="287"/>
      <c r="AN19" s="286"/>
      <c r="AO19" s="286"/>
      <c r="AP19" s="133"/>
      <c r="AQ19" s="110"/>
    </row>
    <row r="20" spans="1:43" ht="15" hidden="1" customHeight="1" x14ac:dyDescent="0.45">
      <c r="A20" s="307"/>
      <c r="B20" s="13"/>
      <c r="C20" s="301" t="s">
        <v>40</v>
      </c>
      <c r="D20" s="302"/>
      <c r="E20" s="47"/>
      <c r="F20" s="47"/>
      <c r="G20" s="186"/>
      <c r="H20" s="68"/>
      <c r="I20" s="286"/>
      <c r="J20" s="277"/>
      <c r="K20" s="189"/>
      <c r="L20" s="182"/>
      <c r="M20" s="91"/>
      <c r="N20" s="164"/>
      <c r="O20" s="102"/>
      <c r="P20" s="65"/>
      <c r="Q20" s="47"/>
      <c r="R20" s="186"/>
      <c r="S20" s="47"/>
      <c r="T20" s="277"/>
      <c r="U20" s="277"/>
      <c r="V20" s="164"/>
      <c r="W20" s="96"/>
      <c r="X20" s="277"/>
      <c r="Y20" s="51"/>
      <c r="Z20" s="277"/>
      <c r="AA20" s="263"/>
      <c r="AB20" s="216"/>
      <c r="AC20" s="215"/>
      <c r="AD20" s="199"/>
      <c r="AE20" s="57"/>
      <c r="AF20" s="286"/>
      <c r="AG20" s="186"/>
      <c r="AH20" s="154"/>
      <c r="AI20" s="49"/>
      <c r="AJ20" s="125"/>
      <c r="AK20" s="110"/>
      <c r="AL20" s="119"/>
      <c r="AM20" s="287"/>
      <c r="AN20" s="286"/>
      <c r="AO20" s="286"/>
      <c r="AP20" s="133"/>
      <c r="AQ20" s="110"/>
    </row>
    <row r="21" spans="1:43" ht="15" hidden="1" customHeight="1" x14ac:dyDescent="0.45">
      <c r="A21" s="307"/>
      <c r="B21" s="11"/>
      <c r="C21" s="274" t="s">
        <v>41</v>
      </c>
      <c r="D21" s="275"/>
      <c r="E21" s="47"/>
      <c r="F21" s="47"/>
      <c r="G21" s="186"/>
      <c r="H21" s="68"/>
      <c r="I21" s="286"/>
      <c r="J21" s="277"/>
      <c r="K21" s="189"/>
      <c r="L21" s="182"/>
      <c r="M21" s="91"/>
      <c r="N21" s="164"/>
      <c r="O21" s="102"/>
      <c r="P21" s="75"/>
      <c r="Q21" s="47"/>
      <c r="R21" s="186"/>
      <c r="S21" s="47"/>
      <c r="T21" s="277"/>
      <c r="U21" s="277"/>
      <c r="V21" s="164"/>
      <c r="W21" s="96"/>
      <c r="X21" s="277"/>
      <c r="Y21" s="51"/>
      <c r="Z21" s="277"/>
      <c r="AA21" s="263"/>
      <c r="AB21" s="216"/>
      <c r="AC21" s="215"/>
      <c r="AD21" s="200"/>
      <c r="AE21" s="49"/>
      <c r="AF21" s="286"/>
      <c r="AG21" s="186"/>
      <c r="AH21" s="154"/>
      <c r="AI21" s="56">
        <f>25000*AI75</f>
        <v>2468.5</v>
      </c>
      <c r="AJ21" s="125"/>
      <c r="AK21" s="110"/>
      <c r="AL21" s="119"/>
      <c r="AM21" s="287"/>
      <c r="AN21" s="286"/>
      <c r="AO21" s="286"/>
      <c r="AP21" s="133"/>
      <c r="AQ21" s="110"/>
    </row>
    <row r="22" spans="1:43" ht="15" hidden="1" customHeight="1" x14ac:dyDescent="0.45">
      <c r="A22" s="308"/>
      <c r="B22" s="272" t="s">
        <v>79</v>
      </c>
      <c r="C22" s="289"/>
      <c r="D22" s="273"/>
      <c r="E22" s="58"/>
      <c r="F22" s="58"/>
      <c r="G22" s="186"/>
      <c r="H22" s="68"/>
      <c r="I22" s="286"/>
      <c r="J22" s="277"/>
      <c r="K22" s="189"/>
      <c r="L22" s="182"/>
      <c r="M22" s="91"/>
      <c r="N22" s="164"/>
      <c r="O22" s="102"/>
      <c r="P22" s="65"/>
      <c r="Q22" s="47"/>
      <c r="R22" s="186"/>
      <c r="S22" s="58"/>
      <c r="T22" s="277"/>
      <c r="U22" s="277"/>
      <c r="V22" s="164"/>
      <c r="W22" s="96"/>
      <c r="X22" s="277"/>
      <c r="Y22" s="51"/>
      <c r="Z22" s="277"/>
      <c r="AA22" s="263"/>
      <c r="AB22" s="216"/>
      <c r="AC22" s="215"/>
      <c r="AD22" s="200"/>
      <c r="AE22" s="54"/>
      <c r="AF22" s="286"/>
      <c r="AG22" s="186"/>
      <c r="AH22" s="154"/>
      <c r="AI22" s="31"/>
      <c r="AJ22" s="125"/>
      <c r="AK22" s="110"/>
      <c r="AL22" s="119"/>
      <c r="AM22" s="287"/>
      <c r="AN22" s="286"/>
      <c r="AO22" s="286"/>
      <c r="AP22" s="133"/>
      <c r="AQ22" s="110"/>
    </row>
    <row r="23" spans="1:43" ht="15" hidden="1" customHeight="1" x14ac:dyDescent="0.45">
      <c r="A23" s="303" t="s">
        <v>47</v>
      </c>
      <c r="B23" s="14" t="s">
        <v>17</v>
      </c>
      <c r="C23" s="15"/>
      <c r="D23" s="16"/>
      <c r="E23" s="59"/>
      <c r="F23" s="58"/>
      <c r="G23" s="186"/>
      <c r="H23" s="68"/>
      <c r="I23" s="286"/>
      <c r="J23" s="277"/>
      <c r="K23" s="189"/>
      <c r="L23" s="182"/>
      <c r="M23" s="91"/>
      <c r="N23" s="164"/>
      <c r="O23" s="102"/>
      <c r="P23" s="56"/>
      <c r="Q23" s="75"/>
      <c r="R23" s="186"/>
      <c r="S23" s="59"/>
      <c r="T23" s="277"/>
      <c r="U23" s="277"/>
      <c r="V23" s="164"/>
      <c r="W23" s="96"/>
      <c r="X23" s="277"/>
      <c r="Y23" s="53"/>
      <c r="Z23" s="277"/>
      <c r="AA23" s="263"/>
      <c r="AB23" s="216"/>
      <c r="AC23" s="215"/>
      <c r="AD23" s="200"/>
      <c r="AE23" s="57"/>
      <c r="AF23" s="286"/>
      <c r="AG23" s="186"/>
      <c r="AH23" s="154"/>
      <c r="AI23" s="54"/>
      <c r="AJ23" s="125"/>
      <c r="AK23" s="110"/>
      <c r="AL23" s="119"/>
      <c r="AM23" s="287"/>
      <c r="AN23" s="286"/>
      <c r="AO23" s="286"/>
      <c r="AP23" s="133"/>
      <c r="AQ23" s="110"/>
    </row>
    <row r="24" spans="1:43" ht="15" hidden="1" customHeight="1" x14ac:dyDescent="0.45">
      <c r="A24" s="319"/>
      <c r="B24" s="13"/>
      <c r="C24" s="301" t="s">
        <v>48</v>
      </c>
      <c r="D24" s="302"/>
      <c r="E24" s="58"/>
      <c r="F24" s="58"/>
      <c r="G24" s="186"/>
      <c r="H24" s="68"/>
      <c r="I24" s="286"/>
      <c r="J24" s="277"/>
      <c r="K24" s="189"/>
      <c r="L24" s="182"/>
      <c r="M24" s="91"/>
      <c r="N24" s="164"/>
      <c r="O24" s="102"/>
      <c r="P24" s="56"/>
      <c r="Q24" s="47"/>
      <c r="R24" s="186"/>
      <c r="S24" s="58"/>
      <c r="T24" s="277"/>
      <c r="U24" s="277"/>
      <c r="V24" s="164"/>
      <c r="W24" s="96"/>
      <c r="X24" s="277"/>
      <c r="Y24" s="53"/>
      <c r="Z24" s="277"/>
      <c r="AA24" s="263"/>
      <c r="AB24" s="216"/>
      <c r="AC24" s="215"/>
      <c r="AD24" s="200"/>
      <c r="AE24" s="57"/>
      <c r="AF24" s="286"/>
      <c r="AG24" s="186"/>
      <c r="AH24" s="154"/>
      <c r="AI24" s="63"/>
      <c r="AJ24" s="125"/>
      <c r="AK24" s="110"/>
      <c r="AL24" s="119"/>
      <c r="AM24" s="287"/>
      <c r="AN24" s="286"/>
      <c r="AO24" s="286"/>
      <c r="AP24" s="133"/>
      <c r="AQ24" s="110"/>
    </row>
    <row r="25" spans="1:43" ht="15" hidden="1" customHeight="1" x14ac:dyDescent="0.45">
      <c r="A25" s="320"/>
      <c r="B25" s="13"/>
      <c r="C25" s="301" t="s">
        <v>49</v>
      </c>
      <c r="D25" s="302"/>
      <c r="E25" s="58"/>
      <c r="F25" s="58"/>
      <c r="G25" s="186"/>
      <c r="H25" s="68"/>
      <c r="I25" s="286"/>
      <c r="J25" s="277"/>
      <c r="K25" s="189"/>
      <c r="L25" s="182"/>
      <c r="M25" s="91"/>
      <c r="N25" s="164"/>
      <c r="O25" s="102"/>
      <c r="P25" s="56"/>
      <c r="Q25" s="47"/>
      <c r="R25" s="186"/>
      <c r="S25" s="58"/>
      <c r="T25" s="277"/>
      <c r="U25" s="277"/>
      <c r="V25" s="164"/>
      <c r="W25" s="96"/>
      <c r="X25" s="277"/>
      <c r="Y25" s="53"/>
      <c r="Z25" s="277"/>
      <c r="AA25" s="263"/>
      <c r="AB25" s="216"/>
      <c r="AC25" s="215"/>
      <c r="AD25" s="200"/>
      <c r="AE25" s="61"/>
      <c r="AF25" s="286"/>
      <c r="AG25" s="186"/>
      <c r="AH25" s="154"/>
      <c r="AI25" s="49"/>
      <c r="AJ25" s="125"/>
      <c r="AK25" s="110"/>
      <c r="AL25" s="119"/>
      <c r="AM25" s="287"/>
      <c r="AN25" s="286"/>
      <c r="AO25" s="286"/>
      <c r="AP25" s="133"/>
      <c r="AQ25" s="110"/>
    </row>
    <row r="26" spans="1:43" x14ac:dyDescent="0.45">
      <c r="A26" s="321" t="s">
        <v>3</v>
      </c>
      <c r="B26" s="92" t="s">
        <v>70</v>
      </c>
      <c r="C26" s="15"/>
      <c r="D26" s="16"/>
      <c r="E26" s="124">
        <v>83900</v>
      </c>
      <c r="F26" s="124">
        <v>6500</v>
      </c>
      <c r="G26" s="186"/>
      <c r="H26" s="68"/>
      <c r="I26" s="286"/>
      <c r="J26" s="277"/>
      <c r="K26" s="47"/>
      <c r="L26" s="182"/>
      <c r="M26" s="91"/>
      <c r="N26" s="56">
        <v>4890</v>
      </c>
      <c r="O26" s="103"/>
      <c r="P26" s="56">
        <v>3000</v>
      </c>
      <c r="Q26" s="65"/>
      <c r="R26" s="56">
        <v>1000</v>
      </c>
      <c r="S26" s="58"/>
      <c r="T26" s="277"/>
      <c r="U26" s="277"/>
      <c r="V26" s="56">
        <f>100000*V80</f>
        <v>261</v>
      </c>
      <c r="W26" s="56">
        <f>250000*W80</f>
        <v>1730</v>
      </c>
      <c r="X26" s="277"/>
      <c r="Y26" s="62"/>
      <c r="Z26" s="277"/>
      <c r="AA26" s="263"/>
      <c r="AB26" s="227">
        <v>500</v>
      </c>
      <c r="AC26" s="217"/>
      <c r="AD26" s="200"/>
      <c r="AE26" s="130">
        <v>750</v>
      </c>
      <c r="AF26" s="286"/>
      <c r="AG26" s="186"/>
      <c r="AH26" s="154"/>
      <c r="AI26" s="56">
        <f>25000*AI80</f>
        <v>2405.25</v>
      </c>
      <c r="AJ26" s="126"/>
      <c r="AK26" s="110"/>
      <c r="AL26" s="56">
        <v>120</v>
      </c>
      <c r="AM26" s="287"/>
      <c r="AN26" s="286"/>
      <c r="AO26" s="286"/>
      <c r="AP26" s="134"/>
      <c r="AQ26" s="111"/>
    </row>
    <row r="27" spans="1:43" ht="15" customHeight="1" x14ac:dyDescent="0.45">
      <c r="A27" s="322"/>
      <c r="B27" s="14" t="s">
        <v>2</v>
      </c>
      <c r="C27" s="81"/>
      <c r="D27" s="16"/>
      <c r="E27" s="58"/>
      <c r="F27" s="58"/>
      <c r="G27" s="186"/>
      <c r="H27" s="68"/>
      <c r="I27" s="286"/>
      <c r="J27" s="277"/>
      <c r="K27" s="124">
        <v>1327.23</v>
      </c>
      <c r="L27" s="182"/>
      <c r="M27" s="91"/>
      <c r="N27" s="102"/>
      <c r="O27" s="102"/>
      <c r="P27" s="75"/>
      <c r="Q27" s="56">
        <v>1440</v>
      </c>
      <c r="R27" s="186"/>
      <c r="S27" s="58"/>
      <c r="T27" s="277"/>
      <c r="U27" s="277"/>
      <c r="V27" s="53"/>
      <c r="W27" s="96"/>
      <c r="X27" s="277"/>
      <c r="Y27" s="58"/>
      <c r="Z27" s="277"/>
      <c r="AA27" s="263"/>
      <c r="AB27" s="216"/>
      <c r="AC27" s="218"/>
      <c r="AD27" s="155">
        <v>500</v>
      </c>
      <c r="AE27" s="114"/>
      <c r="AF27" s="286"/>
      <c r="AG27" s="186"/>
      <c r="AH27" s="155">
        <v>3512</v>
      </c>
      <c r="AI27" s="49"/>
      <c r="AJ27" s="110"/>
      <c r="AK27" s="110"/>
      <c r="AL27" s="119"/>
      <c r="AM27" s="287"/>
      <c r="AN27" s="286"/>
      <c r="AO27" s="286"/>
      <c r="AP27" s="56">
        <f>5000*AP80</f>
        <v>445.87</v>
      </c>
      <c r="AQ27" s="99">
        <f>60*AQ80</f>
        <v>63.167999999999999</v>
      </c>
    </row>
    <row r="28" spans="1:43" ht="13.5" hidden="1" customHeight="1" x14ac:dyDescent="0.45">
      <c r="A28" s="322"/>
      <c r="B28" s="11"/>
      <c r="C28" s="274" t="s">
        <v>16</v>
      </c>
      <c r="D28" s="275"/>
      <c r="E28" s="52"/>
      <c r="F28" s="58"/>
      <c r="G28" s="186"/>
      <c r="H28" s="68"/>
      <c r="I28" s="286"/>
      <c r="J28" s="277"/>
      <c r="K28" s="190"/>
      <c r="L28" s="91"/>
      <c r="M28" s="91"/>
      <c r="N28" s="102"/>
      <c r="O28" s="102"/>
      <c r="P28" s="47"/>
      <c r="Q28" s="56"/>
      <c r="R28" s="186"/>
      <c r="S28" s="52"/>
      <c r="T28" s="277"/>
      <c r="U28" s="277"/>
      <c r="V28" s="53"/>
      <c r="W28" s="96"/>
      <c r="X28" s="277"/>
      <c r="Y28" s="52"/>
      <c r="Z28" s="277"/>
      <c r="AA28" s="263"/>
      <c r="AB28" s="216"/>
      <c r="AC28" s="218"/>
      <c r="AD28" s="155">
        <v>500</v>
      </c>
      <c r="AE28" s="228"/>
      <c r="AF28" s="286"/>
      <c r="AG28" s="186"/>
      <c r="AH28" s="154"/>
      <c r="AI28" s="49"/>
      <c r="AJ28" s="110"/>
      <c r="AK28" s="110"/>
      <c r="AL28" s="119"/>
      <c r="AM28" s="287"/>
      <c r="AN28" s="286"/>
      <c r="AO28" s="286"/>
      <c r="AP28" s="56">
        <v>510</v>
      </c>
      <c r="AQ28" s="111"/>
    </row>
    <row r="29" spans="1:43" ht="15" customHeight="1" x14ac:dyDescent="0.45">
      <c r="A29" s="322"/>
      <c r="B29" s="92" t="s">
        <v>115</v>
      </c>
      <c r="C29" s="81"/>
      <c r="D29" s="16"/>
      <c r="E29" s="58"/>
      <c r="F29" s="58"/>
      <c r="G29" s="186"/>
      <c r="H29" s="68"/>
      <c r="I29" s="286"/>
      <c r="J29" s="277"/>
      <c r="K29" s="124">
        <v>1327.23</v>
      </c>
      <c r="L29" s="47"/>
      <c r="M29" s="91"/>
      <c r="N29" s="102"/>
      <c r="O29" s="102"/>
      <c r="P29" s="47"/>
      <c r="Q29" s="56">
        <v>1440</v>
      </c>
      <c r="R29" s="186"/>
      <c r="S29" s="58"/>
      <c r="T29" s="277"/>
      <c r="U29" s="277"/>
      <c r="V29" s="53"/>
      <c r="W29" s="96"/>
      <c r="X29" s="277"/>
      <c r="Y29" s="57"/>
      <c r="Z29" s="277"/>
      <c r="AA29" s="263"/>
      <c r="AB29" s="216"/>
      <c r="AC29" s="218"/>
      <c r="AD29" s="155">
        <v>500</v>
      </c>
      <c r="AE29" s="211"/>
      <c r="AF29" s="286"/>
      <c r="AG29" s="186"/>
      <c r="AH29" s="154"/>
      <c r="AI29" s="49"/>
      <c r="AJ29" s="112"/>
      <c r="AK29" s="112"/>
      <c r="AL29" s="120"/>
      <c r="AM29" s="287"/>
      <c r="AN29" s="286"/>
      <c r="AO29" s="286"/>
      <c r="AP29" s="56">
        <f>5000*AP80</f>
        <v>445.87</v>
      </c>
      <c r="AQ29" s="110"/>
    </row>
    <row r="30" spans="1:43" ht="15" customHeight="1" x14ac:dyDescent="0.45">
      <c r="A30" s="322"/>
      <c r="B30" s="316" t="s">
        <v>1</v>
      </c>
      <c r="C30" s="314" t="s">
        <v>108</v>
      </c>
      <c r="D30" s="315"/>
      <c r="E30" s="58"/>
      <c r="F30" s="58"/>
      <c r="G30" s="186"/>
      <c r="H30" s="68"/>
      <c r="I30" s="286"/>
      <c r="J30" s="277"/>
      <c r="K30" s="56">
        <v>13.27</v>
      </c>
      <c r="L30" s="91"/>
      <c r="M30" s="91"/>
      <c r="N30" s="102"/>
      <c r="O30" s="102"/>
      <c r="P30" s="47"/>
      <c r="Q30" s="47"/>
      <c r="R30" s="330">
        <v>10</v>
      </c>
      <c r="S30" s="58"/>
      <c r="T30" s="277"/>
      <c r="U30" s="277"/>
      <c r="V30" s="53"/>
      <c r="W30" s="96"/>
      <c r="X30" s="277"/>
      <c r="Y30" s="58"/>
      <c r="Z30" s="277"/>
      <c r="AA30" s="263"/>
      <c r="AB30" s="216"/>
      <c r="AC30" s="218"/>
      <c r="AD30" s="230"/>
      <c r="AE30" s="57"/>
      <c r="AF30" s="286"/>
      <c r="AG30" s="186"/>
      <c r="AH30" s="154"/>
      <c r="AI30" s="49"/>
      <c r="AJ30" s="110"/>
      <c r="AK30" s="110"/>
      <c r="AL30" s="119"/>
      <c r="AM30" s="287"/>
      <c r="AN30" s="286"/>
      <c r="AO30" s="286"/>
      <c r="AP30" s="56">
        <f>200*AP80</f>
        <v>17.834800000000001</v>
      </c>
      <c r="AQ30" s="110"/>
    </row>
    <row r="31" spans="1:43" ht="15" customHeight="1" x14ac:dyDescent="0.45">
      <c r="A31" s="322"/>
      <c r="B31" s="317"/>
      <c r="C31" s="301" t="s">
        <v>109</v>
      </c>
      <c r="D31" s="313"/>
      <c r="E31" s="58"/>
      <c r="F31" s="58"/>
      <c r="G31" s="186"/>
      <c r="H31" s="68"/>
      <c r="I31" s="286"/>
      <c r="J31" s="277"/>
      <c r="K31" s="56">
        <v>663.61</v>
      </c>
      <c r="L31" s="91"/>
      <c r="M31" s="91"/>
      <c r="N31" s="102"/>
      <c r="O31" s="102"/>
      <c r="P31" s="47"/>
      <c r="Q31" s="47"/>
      <c r="R31" s="331"/>
      <c r="S31" s="58"/>
      <c r="T31" s="277"/>
      <c r="U31" s="277"/>
      <c r="V31" s="53"/>
      <c r="W31" s="96"/>
      <c r="X31" s="277"/>
      <c r="Y31" s="58"/>
      <c r="Z31" s="277"/>
      <c r="AA31" s="263"/>
      <c r="AB31" s="216"/>
      <c r="AC31" s="218"/>
      <c r="AD31" s="136"/>
      <c r="AE31" s="57"/>
      <c r="AF31" s="286"/>
      <c r="AG31" s="186"/>
      <c r="AH31" s="154"/>
      <c r="AI31" s="49"/>
      <c r="AJ31" s="110"/>
      <c r="AK31" s="110"/>
      <c r="AL31" s="119"/>
      <c r="AM31" s="287"/>
      <c r="AN31" s="286"/>
      <c r="AO31" s="286"/>
      <c r="AP31" s="56">
        <f>200*AP80</f>
        <v>17.834800000000001</v>
      </c>
      <c r="AQ31" s="110"/>
    </row>
    <row r="32" spans="1:43" x14ac:dyDescent="0.45">
      <c r="A32" s="322"/>
      <c r="B32" s="317"/>
      <c r="C32" s="301" t="s">
        <v>17</v>
      </c>
      <c r="D32" s="302"/>
      <c r="E32" s="58"/>
      <c r="F32" s="58"/>
      <c r="G32" s="186"/>
      <c r="H32" s="68"/>
      <c r="I32" s="286"/>
      <c r="J32" s="277"/>
      <c r="K32" s="191"/>
      <c r="L32" s="91"/>
      <c r="M32" s="91"/>
      <c r="N32" s="104"/>
      <c r="O32" s="104"/>
      <c r="P32" s="47"/>
      <c r="Q32" s="56">
        <v>480</v>
      </c>
      <c r="R32" s="331"/>
      <c r="S32" s="58"/>
      <c r="T32" s="277"/>
      <c r="U32" s="277"/>
      <c r="V32" s="53"/>
      <c r="W32" s="96"/>
      <c r="X32" s="277"/>
      <c r="Y32" s="58"/>
      <c r="Z32" s="277"/>
      <c r="AA32" s="263"/>
      <c r="AB32" s="216"/>
      <c r="AC32" s="218"/>
      <c r="AD32" s="231"/>
      <c r="AE32" s="57"/>
      <c r="AF32" s="286"/>
      <c r="AG32" s="186"/>
      <c r="AH32" s="154"/>
      <c r="AI32" s="49"/>
      <c r="AJ32" s="110"/>
      <c r="AK32" s="110"/>
      <c r="AL32" s="119"/>
      <c r="AM32" s="287"/>
      <c r="AN32" s="286"/>
      <c r="AO32" s="286"/>
      <c r="AP32" s="56">
        <f>200*AP80</f>
        <v>17.834800000000001</v>
      </c>
      <c r="AQ32" s="110"/>
    </row>
    <row r="33" spans="1:47" ht="15" hidden="1" customHeight="1" x14ac:dyDescent="0.45">
      <c r="A33" s="322"/>
      <c r="B33" s="317"/>
      <c r="C33" s="37"/>
      <c r="D33" s="17" t="s">
        <v>82</v>
      </c>
      <c r="E33" s="58"/>
      <c r="F33" s="58"/>
      <c r="G33" s="186"/>
      <c r="H33" s="68"/>
      <c r="I33" s="286"/>
      <c r="J33" s="277"/>
      <c r="K33" s="191"/>
      <c r="L33" s="91"/>
      <c r="M33" s="91"/>
      <c r="N33" s="102"/>
      <c r="O33" s="102"/>
      <c r="P33" s="65"/>
      <c r="Q33" s="47"/>
      <c r="R33" s="331"/>
      <c r="S33" s="58"/>
      <c r="T33" s="277"/>
      <c r="U33" s="277"/>
      <c r="V33" s="53"/>
      <c r="W33" s="96"/>
      <c r="X33" s="277"/>
      <c r="Y33" s="58"/>
      <c r="Z33" s="277"/>
      <c r="AA33" s="263"/>
      <c r="AB33" s="216"/>
      <c r="AC33" s="218"/>
      <c r="AD33" s="131"/>
      <c r="AE33" s="57"/>
      <c r="AF33" s="286"/>
      <c r="AG33" s="186"/>
      <c r="AH33" s="155"/>
      <c r="AI33" s="49"/>
      <c r="AJ33" s="110"/>
      <c r="AK33" s="110"/>
      <c r="AL33" s="119"/>
      <c r="AM33" s="287"/>
      <c r="AN33" s="286"/>
      <c r="AO33" s="286"/>
      <c r="AP33" s="56" t="e">
        <f t="shared" ref="AP33" si="0">500/AP83</f>
        <v>#DIV/0!</v>
      </c>
      <c r="AQ33" s="110"/>
    </row>
    <row r="34" spans="1:47" ht="15" customHeight="1" x14ac:dyDescent="0.45">
      <c r="A34" s="322"/>
      <c r="B34" s="318"/>
      <c r="C34" s="87"/>
      <c r="D34" s="25" t="s">
        <v>83</v>
      </c>
      <c r="E34" s="52"/>
      <c r="F34" s="58"/>
      <c r="G34" s="186"/>
      <c r="H34" s="68"/>
      <c r="I34" s="286"/>
      <c r="J34" s="277"/>
      <c r="K34" s="191"/>
      <c r="L34" s="91"/>
      <c r="M34" s="91"/>
      <c r="N34" s="102"/>
      <c r="O34" s="102"/>
      <c r="P34" s="75"/>
      <c r="Q34" s="47"/>
      <c r="R34" s="332"/>
      <c r="S34" s="52"/>
      <c r="T34" s="277"/>
      <c r="U34" s="277"/>
      <c r="V34" s="53"/>
      <c r="W34" s="96"/>
      <c r="X34" s="277"/>
      <c r="Y34" s="52"/>
      <c r="Z34" s="277"/>
      <c r="AA34" s="263"/>
      <c r="AB34" s="216"/>
      <c r="AC34" s="218"/>
      <c r="AD34" s="232"/>
      <c r="AE34" s="61"/>
      <c r="AF34" s="329"/>
      <c r="AG34" s="249"/>
      <c r="AH34" s="253"/>
      <c r="AI34" s="49"/>
      <c r="AJ34" s="110"/>
      <c r="AK34" s="110"/>
      <c r="AL34" s="119"/>
      <c r="AM34" s="287"/>
      <c r="AN34" s="286"/>
      <c r="AO34" s="286"/>
      <c r="AP34" s="56">
        <f>200*AP80</f>
        <v>17.834800000000001</v>
      </c>
      <c r="AQ34" s="110"/>
    </row>
    <row r="35" spans="1:47" ht="15" hidden="1" customHeight="1" x14ac:dyDescent="0.45">
      <c r="A35" s="322"/>
      <c r="B35" s="13" t="s">
        <v>38</v>
      </c>
      <c r="C35" s="38"/>
      <c r="D35" s="38"/>
      <c r="E35" s="47"/>
      <c r="F35" s="47"/>
      <c r="G35" s="186"/>
      <c r="H35" s="68"/>
      <c r="I35" s="286"/>
      <c r="J35" s="277"/>
      <c r="K35" s="191"/>
      <c r="L35" s="91"/>
      <c r="M35" s="91"/>
      <c r="N35" s="102"/>
      <c r="O35" s="102"/>
      <c r="P35" s="47"/>
      <c r="Q35" s="47"/>
      <c r="R35" s="186"/>
      <c r="S35" s="47"/>
      <c r="T35" s="277"/>
      <c r="U35" s="277"/>
      <c r="V35" s="53"/>
      <c r="W35" s="96"/>
      <c r="X35" s="277"/>
      <c r="Y35" s="47"/>
      <c r="Z35" s="277"/>
      <c r="AA35" s="263"/>
      <c r="AB35" s="216"/>
      <c r="AC35" s="218"/>
      <c r="AD35" s="232"/>
      <c r="AE35" s="57"/>
      <c r="AF35" s="329"/>
      <c r="AG35" s="249"/>
      <c r="AH35" s="253"/>
      <c r="AI35" s="49"/>
      <c r="AJ35" s="110"/>
      <c r="AK35" s="110"/>
      <c r="AL35" s="119"/>
      <c r="AM35" s="287"/>
      <c r="AN35" s="286"/>
      <c r="AO35" s="286"/>
      <c r="AP35" s="133"/>
      <c r="AQ35" s="110"/>
    </row>
    <row r="36" spans="1:47" x14ac:dyDescent="0.45">
      <c r="A36" s="322"/>
      <c r="B36" s="18" t="s">
        <v>86</v>
      </c>
      <c r="C36" s="38"/>
      <c r="D36" s="38"/>
      <c r="E36" s="47"/>
      <c r="F36" s="47"/>
      <c r="G36" s="186"/>
      <c r="H36" s="68"/>
      <c r="I36" s="286"/>
      <c r="J36" s="277"/>
      <c r="K36" s="191"/>
      <c r="L36" s="91"/>
      <c r="M36" s="91"/>
      <c r="N36" s="102"/>
      <c r="O36" s="102"/>
      <c r="P36" s="47"/>
      <c r="Q36" s="47"/>
      <c r="R36" s="186"/>
      <c r="S36" s="47">
        <v>50</v>
      </c>
      <c r="T36" s="277"/>
      <c r="U36" s="277"/>
      <c r="V36" s="53"/>
      <c r="W36" s="96"/>
      <c r="X36" s="277"/>
      <c r="Y36" s="47"/>
      <c r="Z36" s="277"/>
      <c r="AA36" s="263"/>
      <c r="AB36" s="216"/>
      <c r="AC36" s="218"/>
      <c r="AD36" s="232"/>
      <c r="AE36" s="57"/>
      <c r="AF36" s="329"/>
      <c r="AG36" s="249"/>
      <c r="AH36" s="253"/>
      <c r="AI36" s="49"/>
      <c r="AJ36" s="110"/>
      <c r="AK36" s="110"/>
      <c r="AL36" s="119"/>
      <c r="AM36" s="287"/>
      <c r="AN36" s="286"/>
      <c r="AO36" s="286"/>
      <c r="AP36" s="133"/>
      <c r="AQ36" s="110"/>
    </row>
    <row r="37" spans="1:47" x14ac:dyDescent="0.45">
      <c r="A37" s="322"/>
      <c r="B37" s="18" t="s">
        <v>87</v>
      </c>
      <c r="C37" s="38"/>
      <c r="D37" s="38"/>
      <c r="E37" s="47"/>
      <c r="F37" s="47"/>
      <c r="G37" s="186"/>
      <c r="H37" s="68"/>
      <c r="I37" s="286"/>
      <c r="J37" s="277"/>
      <c r="K37" s="191"/>
      <c r="L37" s="91"/>
      <c r="M37" s="91"/>
      <c r="N37" s="102"/>
      <c r="O37" s="102"/>
      <c r="P37" s="47"/>
      <c r="Q37" s="47"/>
      <c r="R37" s="186"/>
      <c r="S37" s="47">
        <v>250</v>
      </c>
      <c r="T37" s="277"/>
      <c r="U37" s="277"/>
      <c r="V37" s="53"/>
      <c r="W37" s="96"/>
      <c r="X37" s="277"/>
      <c r="Y37" s="47"/>
      <c r="Z37" s="277"/>
      <c r="AA37" s="263"/>
      <c r="AB37" s="216"/>
      <c r="AC37" s="218"/>
      <c r="AD37" s="232"/>
      <c r="AE37" s="57"/>
      <c r="AF37" s="329"/>
      <c r="AG37" s="249"/>
      <c r="AH37" s="253"/>
      <c r="AI37" s="49"/>
      <c r="AJ37" s="110"/>
      <c r="AK37" s="110"/>
      <c r="AL37" s="119"/>
      <c r="AM37" s="287"/>
      <c r="AN37" s="286"/>
      <c r="AO37" s="286"/>
      <c r="AP37" s="133"/>
      <c r="AQ37" s="110"/>
    </row>
    <row r="38" spans="1:47" x14ac:dyDescent="0.45">
      <c r="A38" s="322"/>
      <c r="B38" s="18" t="s">
        <v>88</v>
      </c>
      <c r="C38" s="38"/>
      <c r="D38" s="38"/>
      <c r="E38" s="47"/>
      <c r="F38" s="47"/>
      <c r="G38" s="186"/>
      <c r="H38" s="68"/>
      <c r="I38" s="286"/>
      <c r="J38" s="277"/>
      <c r="K38" s="191"/>
      <c r="L38" s="91"/>
      <c r="M38" s="91"/>
      <c r="N38" s="102"/>
      <c r="O38" s="102"/>
      <c r="P38" s="47"/>
      <c r="Q38" s="47"/>
      <c r="R38" s="186"/>
      <c r="S38" s="47">
        <v>500</v>
      </c>
      <c r="T38" s="277"/>
      <c r="U38" s="277"/>
      <c r="V38" s="53"/>
      <c r="W38" s="96"/>
      <c r="X38" s="277"/>
      <c r="Y38" s="47"/>
      <c r="Z38" s="277"/>
      <c r="AA38" s="263"/>
      <c r="AB38" s="216"/>
      <c r="AC38" s="218"/>
      <c r="AD38" s="232"/>
      <c r="AE38" s="57"/>
      <c r="AF38" s="329"/>
      <c r="AG38" s="249"/>
      <c r="AH38" s="253"/>
      <c r="AI38" s="49"/>
      <c r="AJ38" s="110"/>
      <c r="AK38" s="110"/>
      <c r="AL38" s="119"/>
      <c r="AM38" s="287"/>
      <c r="AN38" s="286"/>
      <c r="AO38" s="286"/>
      <c r="AP38" s="133"/>
      <c r="AQ38" s="110"/>
    </row>
    <row r="39" spans="1:47" x14ac:dyDescent="0.45">
      <c r="A39" s="322"/>
      <c r="B39" s="18" t="s">
        <v>89</v>
      </c>
      <c r="C39" s="38"/>
      <c r="D39" s="38"/>
      <c r="E39" s="47"/>
      <c r="F39" s="47"/>
      <c r="G39" s="186"/>
      <c r="H39" s="68"/>
      <c r="I39" s="286"/>
      <c r="J39" s="277"/>
      <c r="K39" s="191"/>
      <c r="L39" s="91"/>
      <c r="M39" s="91"/>
      <c r="N39" s="102"/>
      <c r="O39" s="102"/>
      <c r="P39" s="47"/>
      <c r="Q39" s="47"/>
      <c r="R39" s="186"/>
      <c r="S39" s="47">
        <v>750</v>
      </c>
      <c r="T39" s="277"/>
      <c r="U39" s="277"/>
      <c r="V39" s="53"/>
      <c r="W39" s="96"/>
      <c r="X39" s="277"/>
      <c r="Y39" s="47"/>
      <c r="Z39" s="277"/>
      <c r="AA39" s="263"/>
      <c r="AB39" s="216"/>
      <c r="AC39" s="218"/>
      <c r="AD39" s="232"/>
      <c r="AE39" s="57"/>
      <c r="AF39" s="329"/>
      <c r="AG39" s="255"/>
      <c r="AH39" s="253"/>
      <c r="AI39" s="49"/>
      <c r="AJ39" s="110"/>
      <c r="AK39" s="110"/>
      <c r="AL39" s="119"/>
      <c r="AM39" s="287"/>
      <c r="AN39" s="286"/>
      <c r="AO39" s="286"/>
      <c r="AP39" s="133"/>
      <c r="AQ39" s="110"/>
    </row>
    <row r="40" spans="1:47" ht="15" hidden="1" customHeight="1" x14ac:dyDescent="0.45">
      <c r="A40" s="322"/>
      <c r="B40" s="11" t="s">
        <v>39</v>
      </c>
      <c r="C40" s="12"/>
      <c r="D40" s="25"/>
      <c r="E40" s="65"/>
      <c r="F40" s="47"/>
      <c r="G40" s="186"/>
      <c r="H40" s="68"/>
      <c r="I40" s="286"/>
      <c r="J40" s="277"/>
      <c r="K40" s="191"/>
      <c r="L40" s="91"/>
      <c r="M40" s="91"/>
      <c r="N40" s="164"/>
      <c r="O40" s="102"/>
      <c r="P40" s="47"/>
      <c r="Q40" s="47"/>
      <c r="R40" s="186"/>
      <c r="S40" s="65"/>
      <c r="T40" s="277"/>
      <c r="U40" s="277"/>
      <c r="V40" s="53"/>
      <c r="W40" s="96"/>
      <c r="X40" s="277"/>
      <c r="Y40" s="65"/>
      <c r="Z40" s="277"/>
      <c r="AA40" s="263"/>
      <c r="AB40" s="216"/>
      <c r="AC40" s="218"/>
      <c r="AD40" s="232"/>
      <c r="AE40" s="61"/>
      <c r="AF40" s="286"/>
      <c r="AG40" s="254"/>
      <c r="AH40" s="154"/>
      <c r="AI40" s="49"/>
      <c r="AJ40" s="110"/>
      <c r="AK40" s="110"/>
      <c r="AL40" s="119"/>
      <c r="AM40" s="287"/>
      <c r="AN40" s="286"/>
      <c r="AO40" s="286"/>
      <c r="AP40" s="133"/>
      <c r="AQ40" s="111"/>
    </row>
    <row r="41" spans="1:47" x14ac:dyDescent="0.45">
      <c r="A41" s="303" t="s">
        <v>34</v>
      </c>
      <c r="B41" s="44" t="s">
        <v>35</v>
      </c>
      <c r="C41" s="45"/>
      <c r="D41" s="46"/>
      <c r="E41" s="60"/>
      <c r="F41" s="49"/>
      <c r="G41" s="186"/>
      <c r="H41" s="68"/>
      <c r="I41" s="286"/>
      <c r="J41" s="277"/>
      <c r="K41" s="191"/>
      <c r="L41" s="91"/>
      <c r="M41" s="56">
        <f>100*M80</f>
        <v>3.9940000000000002</v>
      </c>
      <c r="N41" s="56">
        <v>100</v>
      </c>
      <c r="O41" s="102"/>
      <c r="P41" s="47"/>
      <c r="Q41" s="47"/>
      <c r="R41" s="186"/>
      <c r="S41" s="60"/>
      <c r="T41" s="277"/>
      <c r="U41" s="277"/>
      <c r="V41" s="53"/>
      <c r="W41" s="96"/>
      <c r="X41" s="277"/>
      <c r="Y41" s="60"/>
      <c r="Z41" s="277"/>
      <c r="AA41" s="263"/>
      <c r="AB41" s="216"/>
      <c r="AC41" s="218"/>
      <c r="AD41" s="232"/>
      <c r="AE41" s="66"/>
      <c r="AF41" s="286"/>
      <c r="AG41" s="156">
        <v>73.569999999999993</v>
      </c>
      <c r="AH41" s="154"/>
      <c r="AI41" s="49"/>
      <c r="AJ41" s="110"/>
      <c r="AK41" s="110"/>
      <c r="AL41" s="119"/>
      <c r="AM41" s="287"/>
      <c r="AN41" s="286"/>
      <c r="AO41" s="286"/>
      <c r="AP41" s="133"/>
      <c r="AQ41" s="110"/>
    </row>
    <row r="42" spans="1:47" x14ac:dyDescent="0.45">
      <c r="A42" s="304"/>
      <c r="B42" s="18" t="s">
        <v>81</v>
      </c>
      <c r="C42" s="38"/>
      <c r="D42" s="38"/>
      <c r="E42" s="54"/>
      <c r="F42" s="49"/>
      <c r="G42" s="186"/>
      <c r="H42" s="68"/>
      <c r="I42" s="286"/>
      <c r="J42" s="277"/>
      <c r="K42" s="191"/>
      <c r="L42" s="91"/>
      <c r="M42" s="78"/>
      <c r="N42" s="164"/>
      <c r="O42" s="102"/>
      <c r="P42" s="65"/>
      <c r="Q42" s="47"/>
      <c r="R42" s="186"/>
      <c r="S42" s="49"/>
      <c r="T42" s="277"/>
      <c r="U42" s="277"/>
      <c r="V42" s="53"/>
      <c r="W42" s="96"/>
      <c r="X42" s="277"/>
      <c r="Y42" s="49"/>
      <c r="Z42" s="277"/>
      <c r="AA42" s="263"/>
      <c r="AB42" s="216"/>
      <c r="AC42" s="218"/>
      <c r="AD42" s="232"/>
      <c r="AE42" s="61"/>
      <c r="AF42" s="286"/>
      <c r="AG42" s="156"/>
      <c r="AH42" s="154"/>
      <c r="AI42" s="49"/>
      <c r="AJ42" s="110"/>
      <c r="AK42" s="110"/>
      <c r="AL42" s="119"/>
      <c r="AM42" s="287"/>
      <c r="AN42" s="286"/>
      <c r="AO42" s="286"/>
      <c r="AP42" s="133"/>
      <c r="AQ42" s="99">
        <f>10*AQ80</f>
        <v>10.527999999999999</v>
      </c>
      <c r="AT42" s="83"/>
      <c r="AU42" s="84"/>
    </row>
    <row r="43" spans="1:47" x14ac:dyDescent="0.45">
      <c r="A43" s="305" t="s">
        <v>4</v>
      </c>
      <c r="B43" s="309" t="s">
        <v>5</v>
      </c>
      <c r="C43" s="272" t="s">
        <v>14</v>
      </c>
      <c r="D43" s="273"/>
      <c r="E43" s="47"/>
      <c r="F43" s="47"/>
      <c r="G43" s="186"/>
      <c r="H43" s="328"/>
      <c r="I43" s="286"/>
      <c r="J43" s="277"/>
      <c r="K43" s="56">
        <v>0.03</v>
      </c>
      <c r="L43" s="47"/>
      <c r="M43" s="101">
        <f>0.2*M80</f>
        <v>7.9880000000000003E-3</v>
      </c>
      <c r="N43" s="64">
        <v>7.1000000000000004E-3</v>
      </c>
      <c r="O43" s="108"/>
      <c r="P43" s="64">
        <v>6.0000000000000001E-3</v>
      </c>
      <c r="Q43" s="176">
        <v>0.13</v>
      </c>
      <c r="R43" s="242">
        <v>4.0000000000000001E-3</v>
      </c>
      <c r="S43" s="64">
        <v>2.5000000000000001E-3</v>
      </c>
      <c r="T43" s="277"/>
      <c r="U43" s="277"/>
      <c r="V43" s="67">
        <f>5*V80</f>
        <v>1.3049999999999999E-2</v>
      </c>
      <c r="W43" s="64">
        <f>3.5*W80</f>
        <v>2.4219999999999998E-2</v>
      </c>
      <c r="X43" s="277"/>
      <c r="Y43" s="67">
        <v>3.3000000000000002E-2</v>
      </c>
      <c r="Z43" s="277"/>
      <c r="AA43" s="197">
        <v>1.06E-2</v>
      </c>
      <c r="AB43" s="49"/>
      <c r="AC43" s="166">
        <v>0.15</v>
      </c>
      <c r="AD43" s="232"/>
      <c r="AE43" s="67">
        <v>2.5000000000000001E-2</v>
      </c>
      <c r="AF43" s="286"/>
      <c r="AG43" s="248">
        <v>0.01</v>
      </c>
      <c r="AH43" s="156">
        <v>5.0000000000000001E-3</v>
      </c>
      <c r="AI43" s="49"/>
      <c r="AJ43" s="129">
        <v>3.6999999999999998E-2</v>
      </c>
      <c r="AK43" s="99">
        <v>8.0000000000000002E-3</v>
      </c>
      <c r="AL43" s="99">
        <v>5.0000000000000001E-3</v>
      </c>
      <c r="AM43" s="287"/>
      <c r="AN43" s="286"/>
      <c r="AO43" s="286"/>
      <c r="AP43" s="135">
        <f>0.05*AP80</f>
        <v>4.4587000000000003E-3</v>
      </c>
      <c r="AQ43" s="174">
        <f>0.008*AQ80</f>
        <v>8.4224E-3</v>
      </c>
    </row>
    <row r="44" spans="1:47" x14ac:dyDescent="0.45">
      <c r="A44" s="306"/>
      <c r="B44" s="310"/>
      <c r="C44" s="272" t="s">
        <v>101</v>
      </c>
      <c r="D44" s="296"/>
      <c r="E44" s="47"/>
      <c r="F44" s="47"/>
      <c r="G44" s="186"/>
      <c r="H44" s="277"/>
      <c r="I44" s="286"/>
      <c r="J44" s="277"/>
      <c r="K44" s="191"/>
      <c r="L44" s="91"/>
      <c r="M44" s="68"/>
      <c r="N44" s="109"/>
      <c r="O44" s="109"/>
      <c r="P44" s="68"/>
      <c r="Q44" s="68"/>
      <c r="R44" s="186"/>
      <c r="S44" s="47"/>
      <c r="T44" s="277"/>
      <c r="U44" s="277"/>
      <c r="V44" s="67"/>
      <c r="W44" s="97"/>
      <c r="X44" s="277"/>
      <c r="Y44" s="82"/>
      <c r="Z44" s="277"/>
      <c r="AA44" s="109"/>
      <c r="AB44" s="68"/>
      <c r="AC44" s="82"/>
      <c r="AD44" s="232"/>
      <c r="AE44" s="68"/>
      <c r="AF44" s="329"/>
      <c r="AG44" s="250"/>
      <c r="AH44" s="246">
        <v>0</v>
      </c>
      <c r="AI44" s="49"/>
      <c r="AJ44" s="110"/>
      <c r="AK44" s="110"/>
      <c r="AL44" s="119"/>
      <c r="AM44" s="287"/>
      <c r="AN44" s="286"/>
      <c r="AO44" s="286"/>
      <c r="AP44" s="136"/>
      <c r="AQ44" s="110"/>
    </row>
    <row r="45" spans="1:47" x14ac:dyDescent="0.45">
      <c r="A45" s="306"/>
      <c r="B45" s="310"/>
      <c r="C45" s="272" t="s">
        <v>98</v>
      </c>
      <c r="D45" s="297"/>
      <c r="E45" s="47"/>
      <c r="F45" s="47"/>
      <c r="G45" s="186"/>
      <c r="H45" s="277"/>
      <c r="I45" s="286"/>
      <c r="J45" s="277"/>
      <c r="K45" s="191"/>
      <c r="L45" s="91"/>
      <c r="M45" s="68"/>
      <c r="N45" s="104"/>
      <c r="O45" s="104"/>
      <c r="P45" s="112"/>
      <c r="Q45" s="112"/>
      <c r="R45" s="186"/>
      <c r="S45" s="47"/>
      <c r="T45" s="277"/>
      <c r="U45" s="277"/>
      <c r="V45" s="53"/>
      <c r="W45" s="96"/>
      <c r="X45" s="277"/>
      <c r="Y45" s="82"/>
      <c r="Z45" s="277"/>
      <c r="AA45" s="264"/>
      <c r="AB45" s="153"/>
      <c r="AC45" s="229"/>
      <c r="AD45" s="232"/>
      <c r="AE45" s="68"/>
      <c r="AF45" s="329"/>
      <c r="AG45" s="232"/>
      <c r="AH45" s="246">
        <v>5.0000000000000001E-3</v>
      </c>
      <c r="AI45" s="49"/>
      <c r="AJ45" s="110"/>
      <c r="AK45" s="110"/>
      <c r="AL45" s="119"/>
      <c r="AM45" s="287"/>
      <c r="AN45" s="286"/>
      <c r="AO45" s="286"/>
      <c r="AP45" s="136"/>
      <c r="AQ45" s="110"/>
    </row>
    <row r="46" spans="1:47" ht="15" hidden="1" customHeight="1" x14ac:dyDescent="0.45">
      <c r="A46" s="306"/>
      <c r="B46" s="310"/>
      <c r="C46" s="294" t="s">
        <v>80</v>
      </c>
      <c r="D46" s="295"/>
      <c r="E46" s="47"/>
      <c r="F46" s="47"/>
      <c r="G46" s="186"/>
      <c r="H46" s="277"/>
      <c r="I46" s="286"/>
      <c r="J46" s="277"/>
      <c r="K46" s="191"/>
      <c r="L46" s="91"/>
      <c r="M46" s="91"/>
      <c r="N46" s="102"/>
      <c r="O46" s="102"/>
      <c r="P46" s="76"/>
      <c r="Q46" s="76"/>
      <c r="R46" s="186"/>
      <c r="S46" s="47"/>
      <c r="T46" s="277"/>
      <c r="U46" s="277"/>
      <c r="V46" s="53"/>
      <c r="W46" s="96"/>
      <c r="X46" s="277"/>
      <c r="Y46" s="31"/>
      <c r="Z46" s="277"/>
      <c r="AA46" s="264"/>
      <c r="AB46" s="153"/>
      <c r="AC46" s="229"/>
      <c r="AD46" s="232"/>
      <c r="AE46" s="68"/>
      <c r="AF46" s="329"/>
      <c r="AG46" s="232"/>
      <c r="AH46" s="245"/>
      <c r="AI46" s="49"/>
      <c r="AJ46" s="112"/>
      <c r="AK46" s="110"/>
      <c r="AL46" s="119"/>
      <c r="AM46" s="287"/>
      <c r="AN46" s="286"/>
      <c r="AO46" s="286"/>
      <c r="AP46" s="133"/>
      <c r="AQ46" s="110"/>
    </row>
    <row r="47" spans="1:47" ht="15" hidden="1" customHeight="1" x14ac:dyDescent="0.45">
      <c r="A47" s="306"/>
      <c r="B47" s="310"/>
      <c r="C47" s="294" t="s">
        <v>68</v>
      </c>
      <c r="D47" s="295"/>
      <c r="E47" s="47"/>
      <c r="F47" s="47"/>
      <c r="G47" s="186"/>
      <c r="H47" s="277"/>
      <c r="I47" s="286"/>
      <c r="J47" s="277"/>
      <c r="K47" s="191"/>
      <c r="L47" s="91"/>
      <c r="M47" s="91"/>
      <c r="N47" s="102"/>
      <c r="O47" s="102"/>
      <c r="P47" s="76"/>
      <c r="Q47" s="76"/>
      <c r="R47" s="186"/>
      <c r="S47" s="47"/>
      <c r="T47" s="277"/>
      <c r="U47" s="277"/>
      <c r="V47" s="53"/>
      <c r="W47" s="96"/>
      <c r="X47" s="277"/>
      <c r="Y47" s="47"/>
      <c r="Z47" s="277"/>
      <c r="AA47" s="264"/>
      <c r="AB47" s="153"/>
      <c r="AC47" s="229"/>
      <c r="AD47" s="232"/>
      <c r="AE47" s="68"/>
      <c r="AF47" s="329"/>
      <c r="AG47" s="232"/>
      <c r="AH47" s="245"/>
      <c r="AI47" s="54"/>
      <c r="AJ47" s="110"/>
      <c r="AK47" s="110"/>
      <c r="AL47" s="119"/>
      <c r="AM47" s="287"/>
      <c r="AN47" s="286"/>
      <c r="AO47" s="286"/>
      <c r="AP47" s="133"/>
      <c r="AQ47" s="110"/>
    </row>
    <row r="48" spans="1:47" x14ac:dyDescent="0.45">
      <c r="A48" s="307"/>
      <c r="B48" s="311"/>
      <c r="C48" s="272" t="s">
        <v>6</v>
      </c>
      <c r="D48" s="273"/>
      <c r="E48" s="49"/>
      <c r="F48" s="49"/>
      <c r="G48" s="186"/>
      <c r="H48" s="277"/>
      <c r="I48" s="286"/>
      <c r="J48" s="277"/>
      <c r="K48" s="191"/>
      <c r="L48" s="91"/>
      <c r="M48" s="91"/>
      <c r="N48" s="102"/>
      <c r="O48" s="102"/>
      <c r="P48" s="76"/>
      <c r="Q48" s="76"/>
      <c r="R48" s="186"/>
      <c r="S48" s="49"/>
      <c r="T48" s="277"/>
      <c r="U48" s="277"/>
      <c r="V48" s="53"/>
      <c r="W48" s="96"/>
      <c r="X48" s="277"/>
      <c r="Y48" s="69"/>
      <c r="Z48" s="277"/>
      <c r="AA48" s="264"/>
      <c r="AB48" s="153"/>
      <c r="AC48" s="229"/>
      <c r="AD48" s="232"/>
      <c r="AE48" s="57"/>
      <c r="AF48" s="329"/>
      <c r="AG48" s="232"/>
      <c r="AH48" s="244"/>
      <c r="AI48" s="49"/>
      <c r="AJ48" s="110"/>
      <c r="AK48" s="110"/>
      <c r="AL48" s="119"/>
      <c r="AM48" s="287"/>
      <c r="AN48" s="286"/>
      <c r="AO48" s="286"/>
      <c r="AP48" s="133"/>
      <c r="AQ48" s="110"/>
    </row>
    <row r="49" spans="1:43" x14ac:dyDescent="0.45">
      <c r="A49" s="307"/>
      <c r="B49" s="311"/>
      <c r="C49" s="274" t="s">
        <v>7</v>
      </c>
      <c r="D49" s="275"/>
      <c r="E49" s="49"/>
      <c r="F49" s="49"/>
      <c r="G49" s="186"/>
      <c r="H49" s="277"/>
      <c r="I49" s="286"/>
      <c r="J49" s="277"/>
      <c r="K49" s="191"/>
      <c r="L49" s="91"/>
      <c r="M49" s="91"/>
      <c r="N49" s="102"/>
      <c r="O49" s="102"/>
      <c r="P49" s="76"/>
      <c r="Q49" s="76"/>
      <c r="R49" s="186"/>
      <c r="S49" s="49"/>
      <c r="T49" s="277"/>
      <c r="U49" s="277"/>
      <c r="V49" s="53"/>
      <c r="W49" s="96"/>
      <c r="X49" s="277"/>
      <c r="Y49" s="69"/>
      <c r="Z49" s="277"/>
      <c r="AA49" s="264"/>
      <c r="AB49" s="226">
        <v>5.0000000000000001E-3</v>
      </c>
      <c r="AC49" s="219"/>
      <c r="AD49" s="136"/>
      <c r="AE49" s="68"/>
      <c r="AF49" s="329"/>
      <c r="AG49" s="232"/>
      <c r="AH49" s="244"/>
      <c r="AI49" s="49"/>
      <c r="AJ49" s="110"/>
      <c r="AK49" s="110"/>
      <c r="AL49" s="119"/>
      <c r="AM49" s="287"/>
      <c r="AN49" s="286"/>
      <c r="AO49" s="286"/>
      <c r="AP49" s="133"/>
      <c r="AQ49" s="110"/>
    </row>
    <row r="50" spans="1:43" x14ac:dyDescent="0.45">
      <c r="A50" s="307"/>
      <c r="B50" s="311"/>
      <c r="C50" s="274" t="s">
        <v>8</v>
      </c>
      <c r="D50" s="275"/>
      <c r="E50" s="49"/>
      <c r="F50" s="49"/>
      <c r="G50" s="186"/>
      <c r="H50" s="277"/>
      <c r="I50" s="286"/>
      <c r="J50" s="277"/>
      <c r="K50" s="191"/>
      <c r="L50" s="91"/>
      <c r="M50" s="91"/>
      <c r="N50" s="102"/>
      <c r="O50" s="102"/>
      <c r="P50" s="76"/>
      <c r="Q50" s="76"/>
      <c r="R50" s="186"/>
      <c r="S50" s="49"/>
      <c r="T50" s="277"/>
      <c r="U50" s="277"/>
      <c r="V50" s="53"/>
      <c r="W50" s="96"/>
      <c r="X50" s="277"/>
      <c r="Y50" s="69"/>
      <c r="Z50" s="277"/>
      <c r="AA50" s="264"/>
      <c r="AB50" s="226">
        <v>5.0000000000000001E-3</v>
      </c>
      <c r="AC50" s="219"/>
      <c r="AD50" s="136"/>
      <c r="AE50" s="68"/>
      <c r="AF50" s="329"/>
      <c r="AG50" s="232"/>
      <c r="AH50" s="244"/>
      <c r="AI50" s="49"/>
      <c r="AJ50" s="110"/>
      <c r="AK50" s="110"/>
      <c r="AL50" s="119"/>
      <c r="AM50" s="287"/>
      <c r="AN50" s="286"/>
      <c r="AO50" s="286"/>
      <c r="AP50" s="133"/>
      <c r="AQ50" s="110"/>
    </row>
    <row r="51" spans="1:43" x14ac:dyDescent="0.45">
      <c r="A51" s="307"/>
      <c r="B51" s="311"/>
      <c r="C51" s="274" t="s">
        <v>9</v>
      </c>
      <c r="D51" s="275"/>
      <c r="E51" s="49"/>
      <c r="F51" s="49"/>
      <c r="G51" s="186"/>
      <c r="H51" s="277"/>
      <c r="I51" s="286"/>
      <c r="J51" s="277"/>
      <c r="K51" s="191"/>
      <c r="L51" s="91"/>
      <c r="M51" s="91"/>
      <c r="N51" s="109"/>
      <c r="O51" s="109"/>
      <c r="P51" s="68"/>
      <c r="Q51" s="68"/>
      <c r="R51" s="186"/>
      <c r="S51" s="49"/>
      <c r="T51" s="277"/>
      <c r="U51" s="277"/>
      <c r="V51" s="53"/>
      <c r="W51" s="96"/>
      <c r="X51" s="277"/>
      <c r="Y51" s="69"/>
      <c r="Z51" s="277"/>
      <c r="AA51" s="264"/>
      <c r="AB51" s="226">
        <v>5.0000000000000001E-3</v>
      </c>
      <c r="AC51" s="219"/>
      <c r="AD51" s="231"/>
      <c r="AE51" s="57"/>
      <c r="AF51" s="329"/>
      <c r="AG51" s="232"/>
      <c r="AH51" s="114"/>
      <c r="AI51" s="49"/>
      <c r="AJ51" s="110"/>
      <c r="AK51" s="110"/>
      <c r="AL51" s="119"/>
      <c r="AM51" s="287"/>
      <c r="AN51" s="286"/>
      <c r="AO51" s="286"/>
      <c r="AP51" s="133"/>
      <c r="AQ51" s="110"/>
    </row>
    <row r="52" spans="1:43" x14ac:dyDescent="0.45">
      <c r="A52" s="307"/>
      <c r="B52" s="311"/>
      <c r="C52" s="274" t="s">
        <v>10</v>
      </c>
      <c r="D52" s="275"/>
      <c r="E52" s="49"/>
      <c r="F52" s="49"/>
      <c r="G52" s="186"/>
      <c r="H52" s="277"/>
      <c r="I52" s="286"/>
      <c r="J52" s="277"/>
      <c r="K52" s="191"/>
      <c r="L52" s="91"/>
      <c r="M52" s="91"/>
      <c r="N52" s="102"/>
      <c r="O52" s="102"/>
      <c r="P52" s="76"/>
      <c r="Q52" s="76"/>
      <c r="R52" s="186"/>
      <c r="S52" s="49"/>
      <c r="T52" s="277"/>
      <c r="U52" s="277"/>
      <c r="V52" s="53"/>
      <c r="W52" s="96"/>
      <c r="X52" s="277"/>
      <c r="Y52" s="69"/>
      <c r="Z52" s="277"/>
      <c r="AA52" s="264"/>
      <c r="AB52" s="226">
        <v>5.0000000000000001E-3</v>
      </c>
      <c r="AC52" s="219"/>
      <c r="AD52" s="131"/>
      <c r="AE52" s="57"/>
      <c r="AF52" s="329"/>
      <c r="AG52" s="232"/>
      <c r="AH52" s="114"/>
      <c r="AI52" s="49"/>
      <c r="AJ52" s="110"/>
      <c r="AK52" s="110"/>
      <c r="AL52" s="119"/>
      <c r="AM52" s="287"/>
      <c r="AN52" s="286"/>
      <c r="AO52" s="286"/>
      <c r="AP52" s="133"/>
      <c r="AQ52" s="110"/>
    </row>
    <row r="53" spans="1:43" ht="15" hidden="1" customHeight="1" x14ac:dyDescent="0.45">
      <c r="A53" s="307"/>
      <c r="B53" s="311"/>
      <c r="C53" s="301" t="s">
        <v>18</v>
      </c>
      <c r="D53" s="302"/>
      <c r="E53" s="49"/>
      <c r="F53" s="49"/>
      <c r="G53" s="186"/>
      <c r="H53" s="277"/>
      <c r="I53" s="286"/>
      <c r="J53" s="277"/>
      <c r="K53" s="191"/>
      <c r="L53" s="91"/>
      <c r="M53" s="91"/>
      <c r="N53" s="102"/>
      <c r="O53" s="102"/>
      <c r="P53" s="76"/>
      <c r="Q53" s="76"/>
      <c r="R53" s="186"/>
      <c r="S53" s="49"/>
      <c r="T53" s="277"/>
      <c r="U53" s="277"/>
      <c r="V53" s="53"/>
      <c r="W53" s="96"/>
      <c r="X53" s="277"/>
      <c r="Y53" s="69"/>
      <c r="Z53" s="277"/>
      <c r="AA53" s="264"/>
      <c r="AB53" s="153"/>
      <c r="AC53" s="229"/>
      <c r="AD53" s="232"/>
      <c r="AE53" s="57"/>
      <c r="AF53" s="329"/>
      <c r="AG53" s="232"/>
      <c r="AH53" s="114"/>
      <c r="AI53" s="49"/>
      <c r="AJ53" s="110"/>
      <c r="AK53" s="110"/>
      <c r="AL53" s="119"/>
      <c r="AM53" s="287"/>
      <c r="AN53" s="286"/>
      <c r="AO53" s="286"/>
      <c r="AP53" s="133"/>
      <c r="AQ53" s="110"/>
    </row>
    <row r="54" spans="1:43" ht="15" hidden="1" customHeight="1" x14ac:dyDescent="0.45">
      <c r="A54" s="307"/>
      <c r="B54" s="311"/>
      <c r="C54" s="274" t="s">
        <v>19</v>
      </c>
      <c r="D54" s="275"/>
      <c r="E54" s="49"/>
      <c r="F54" s="49"/>
      <c r="G54" s="186"/>
      <c r="H54" s="277"/>
      <c r="I54" s="286"/>
      <c r="J54" s="277"/>
      <c r="K54" s="191"/>
      <c r="L54" s="91"/>
      <c r="M54" s="91"/>
      <c r="N54" s="102"/>
      <c r="O54" s="102"/>
      <c r="P54" s="76"/>
      <c r="Q54" s="76"/>
      <c r="R54" s="186"/>
      <c r="S54" s="54"/>
      <c r="T54" s="277"/>
      <c r="U54" s="277"/>
      <c r="V54" s="53"/>
      <c r="W54" s="96"/>
      <c r="X54" s="277"/>
      <c r="Y54" s="69"/>
      <c r="Z54" s="277"/>
      <c r="AA54" s="264"/>
      <c r="AB54" s="153"/>
      <c r="AC54" s="229"/>
      <c r="AD54" s="232"/>
      <c r="AE54" s="68"/>
      <c r="AF54" s="329"/>
      <c r="AG54" s="232"/>
      <c r="AH54" s="244"/>
      <c r="AI54" s="54"/>
      <c r="AJ54" s="110"/>
      <c r="AK54" s="110"/>
      <c r="AL54" s="119"/>
      <c r="AM54" s="287"/>
      <c r="AN54" s="286"/>
      <c r="AO54" s="286"/>
      <c r="AP54" s="133"/>
      <c r="AQ54" s="110"/>
    </row>
    <row r="55" spans="1:43" ht="15" hidden="1" customHeight="1" x14ac:dyDescent="0.45">
      <c r="A55" s="307"/>
      <c r="B55" s="311"/>
      <c r="C55" s="314" t="s">
        <v>67</v>
      </c>
      <c r="D55" s="326"/>
      <c r="E55" s="49"/>
      <c r="F55" s="49"/>
      <c r="G55" s="186"/>
      <c r="H55" s="277"/>
      <c r="I55" s="286"/>
      <c r="J55" s="277"/>
      <c r="K55" s="191"/>
      <c r="L55" s="91"/>
      <c r="M55" s="91"/>
      <c r="N55" s="102"/>
      <c r="O55" s="102"/>
      <c r="P55" s="76"/>
      <c r="Q55" s="76"/>
      <c r="R55" s="186"/>
      <c r="S55" s="60"/>
      <c r="T55" s="277"/>
      <c r="U55" s="277"/>
      <c r="V55" s="53"/>
      <c r="W55" s="96"/>
      <c r="X55" s="277"/>
      <c r="Y55" s="69"/>
      <c r="Z55" s="277"/>
      <c r="AA55" s="264"/>
      <c r="AB55" s="153"/>
      <c r="AC55" s="229"/>
      <c r="AD55" s="232"/>
      <c r="AE55" s="68"/>
      <c r="AF55" s="329"/>
      <c r="AG55" s="232"/>
      <c r="AH55" s="244"/>
      <c r="AI55" s="49"/>
      <c r="AJ55" s="110"/>
      <c r="AK55" s="110"/>
      <c r="AL55" s="119"/>
      <c r="AM55" s="287"/>
      <c r="AN55" s="286"/>
      <c r="AO55" s="286"/>
      <c r="AP55" s="133"/>
      <c r="AQ55" s="110"/>
    </row>
    <row r="56" spans="1:43" ht="15" hidden="1" customHeight="1" x14ac:dyDescent="0.45">
      <c r="A56" s="307"/>
      <c r="B56" s="311"/>
      <c r="C56" s="274" t="s">
        <v>68</v>
      </c>
      <c r="D56" s="275"/>
      <c r="E56" s="49"/>
      <c r="F56" s="49"/>
      <c r="G56" s="186"/>
      <c r="H56" s="277"/>
      <c r="I56" s="286"/>
      <c r="J56" s="277"/>
      <c r="K56" s="191"/>
      <c r="L56" s="91"/>
      <c r="M56" s="91"/>
      <c r="N56" s="102"/>
      <c r="O56" s="102"/>
      <c r="P56" s="76"/>
      <c r="Q56" s="76"/>
      <c r="R56" s="186"/>
      <c r="S56" s="54"/>
      <c r="T56" s="277"/>
      <c r="U56" s="277"/>
      <c r="V56" s="53"/>
      <c r="W56" s="96"/>
      <c r="X56" s="277"/>
      <c r="Y56" s="69"/>
      <c r="Z56" s="277"/>
      <c r="AA56" s="264"/>
      <c r="AB56" s="153"/>
      <c r="AC56" s="229"/>
      <c r="AD56" s="232"/>
      <c r="AE56" s="68"/>
      <c r="AF56" s="329"/>
      <c r="AG56" s="232"/>
      <c r="AH56" s="244"/>
      <c r="AI56" s="49"/>
      <c r="AJ56" s="110"/>
      <c r="AK56" s="110"/>
      <c r="AL56" s="119"/>
      <c r="AM56" s="287"/>
      <c r="AN56" s="286"/>
      <c r="AO56" s="286"/>
      <c r="AP56" s="133"/>
      <c r="AQ56" s="110"/>
    </row>
    <row r="57" spans="1:43" ht="15" customHeight="1" x14ac:dyDescent="0.45">
      <c r="A57" s="307"/>
      <c r="B57" s="311"/>
      <c r="C57" s="272" t="s">
        <v>17</v>
      </c>
      <c r="D57" s="273"/>
      <c r="E57" s="49"/>
      <c r="F57" s="49"/>
      <c r="G57" s="186"/>
      <c r="H57" s="277"/>
      <c r="I57" s="286"/>
      <c r="J57" s="277"/>
      <c r="K57" s="191"/>
      <c r="L57" s="58"/>
      <c r="M57" s="91"/>
      <c r="N57" s="107"/>
      <c r="O57" s="107"/>
      <c r="P57" s="47"/>
      <c r="Q57" s="47"/>
      <c r="R57" s="186"/>
      <c r="S57" s="49"/>
      <c r="T57" s="277"/>
      <c r="U57" s="277"/>
      <c r="V57" s="53"/>
      <c r="W57" s="96"/>
      <c r="X57" s="277"/>
      <c r="Y57" s="69"/>
      <c r="Z57" s="277"/>
      <c r="AA57" s="264"/>
      <c r="AB57" s="153"/>
      <c r="AC57" s="229"/>
      <c r="AD57" s="232"/>
      <c r="AE57" s="57"/>
      <c r="AF57" s="329"/>
      <c r="AG57" s="232"/>
      <c r="AH57" s="114"/>
      <c r="AI57" s="49"/>
      <c r="AJ57" s="110"/>
      <c r="AK57" s="110"/>
      <c r="AL57" s="119"/>
      <c r="AM57" s="287"/>
      <c r="AN57" s="286"/>
      <c r="AO57" s="286"/>
      <c r="AP57" s="133"/>
      <c r="AQ57" s="110"/>
    </row>
    <row r="58" spans="1:43" ht="15" hidden="1" customHeight="1" x14ac:dyDescent="0.45">
      <c r="A58" s="307"/>
      <c r="B58" s="311"/>
      <c r="C58" s="37"/>
      <c r="D58" s="19" t="s">
        <v>23</v>
      </c>
      <c r="E58" s="49"/>
      <c r="F58" s="49"/>
      <c r="G58" s="186"/>
      <c r="H58" s="277"/>
      <c r="I58" s="286"/>
      <c r="J58" s="277"/>
      <c r="K58" s="191"/>
      <c r="L58" s="91"/>
      <c r="M58" s="91"/>
      <c r="N58" s="102"/>
      <c r="O58" s="102"/>
      <c r="P58" s="76"/>
      <c r="Q58" s="76"/>
      <c r="R58" s="186"/>
      <c r="S58" s="49"/>
      <c r="T58" s="277"/>
      <c r="U58" s="277"/>
      <c r="V58" s="53"/>
      <c r="W58" s="96"/>
      <c r="X58" s="277"/>
      <c r="Y58" s="69"/>
      <c r="Z58" s="277"/>
      <c r="AA58" s="264"/>
      <c r="AB58" s="153"/>
      <c r="AC58" s="229"/>
      <c r="AD58" s="232"/>
      <c r="AE58" s="57"/>
      <c r="AF58" s="329"/>
      <c r="AG58" s="232"/>
      <c r="AH58" s="114"/>
      <c r="AI58" s="64">
        <f>0.035*AI75</f>
        <v>3.4559E-3</v>
      </c>
      <c r="AJ58" s="110"/>
      <c r="AK58" s="110"/>
      <c r="AL58" s="119"/>
      <c r="AM58" s="287"/>
      <c r="AN58" s="286"/>
      <c r="AO58" s="286"/>
      <c r="AP58" s="133"/>
      <c r="AQ58" s="110"/>
    </row>
    <row r="59" spans="1:43" ht="15" hidden="1" customHeight="1" x14ac:dyDescent="0.45">
      <c r="A59" s="307"/>
      <c r="B59" s="311"/>
      <c r="C59" s="20"/>
      <c r="D59" s="20" t="s">
        <v>24</v>
      </c>
      <c r="E59" s="49"/>
      <c r="F59" s="49"/>
      <c r="G59" s="186"/>
      <c r="H59" s="277"/>
      <c r="I59" s="286"/>
      <c r="J59" s="277"/>
      <c r="K59" s="191"/>
      <c r="L59" s="91"/>
      <c r="M59" s="91"/>
      <c r="N59" s="102"/>
      <c r="O59" s="102"/>
      <c r="P59" s="76"/>
      <c r="Q59" s="76"/>
      <c r="R59" s="186"/>
      <c r="S59" s="54"/>
      <c r="T59" s="277"/>
      <c r="U59" s="277"/>
      <c r="V59" s="53"/>
      <c r="W59" s="96"/>
      <c r="X59" s="277"/>
      <c r="Y59" s="69"/>
      <c r="Z59" s="277"/>
      <c r="AA59" s="264"/>
      <c r="AB59" s="153"/>
      <c r="AC59" s="229"/>
      <c r="AD59" s="232"/>
      <c r="AE59" s="57"/>
      <c r="AF59" s="329"/>
      <c r="AG59" s="232"/>
      <c r="AH59" s="114"/>
      <c r="AI59" s="166"/>
      <c r="AJ59" s="110"/>
      <c r="AK59" s="111"/>
      <c r="AL59" s="119"/>
      <c r="AM59" s="287"/>
      <c r="AN59" s="286"/>
      <c r="AO59" s="286"/>
      <c r="AP59" s="133"/>
      <c r="AQ59" s="111"/>
    </row>
    <row r="60" spans="1:43" ht="15" hidden="1" customHeight="1" x14ac:dyDescent="0.45">
      <c r="A60" s="307"/>
      <c r="B60" s="311"/>
      <c r="C60" s="272" t="s">
        <v>42</v>
      </c>
      <c r="D60" s="273"/>
      <c r="E60" s="49"/>
      <c r="F60" s="49"/>
      <c r="G60" s="186"/>
      <c r="H60" s="277"/>
      <c r="I60" s="286"/>
      <c r="J60" s="277"/>
      <c r="K60" s="191"/>
      <c r="L60" s="91"/>
      <c r="M60" s="91"/>
      <c r="N60" s="102"/>
      <c r="O60" s="102"/>
      <c r="P60" s="76"/>
      <c r="Q60" s="76"/>
      <c r="R60" s="186"/>
      <c r="S60" s="49"/>
      <c r="T60" s="277"/>
      <c r="U60" s="277"/>
      <c r="V60" s="53"/>
      <c r="W60" s="96"/>
      <c r="X60" s="277"/>
      <c r="Y60" s="69"/>
      <c r="Z60" s="277"/>
      <c r="AA60" s="264"/>
      <c r="AB60" s="153"/>
      <c r="AC60" s="229"/>
      <c r="AD60" s="232"/>
      <c r="AE60" s="68"/>
      <c r="AF60" s="329"/>
      <c r="AG60" s="232"/>
      <c r="AH60" s="244"/>
      <c r="AI60" s="60"/>
      <c r="AJ60" s="110"/>
      <c r="AK60" s="110"/>
      <c r="AL60" s="119"/>
      <c r="AM60" s="287"/>
      <c r="AN60" s="286"/>
      <c r="AO60" s="286"/>
      <c r="AP60" s="133"/>
      <c r="AQ60" s="110"/>
    </row>
    <row r="61" spans="1:43" ht="15" hidden="1" customHeight="1" x14ac:dyDescent="0.45">
      <c r="A61" s="307"/>
      <c r="B61" s="311"/>
      <c r="C61" s="274" t="s">
        <v>56</v>
      </c>
      <c r="D61" s="275"/>
      <c r="E61" s="49"/>
      <c r="F61" s="49"/>
      <c r="G61" s="186"/>
      <c r="H61" s="277"/>
      <c r="I61" s="286"/>
      <c r="J61" s="277"/>
      <c r="K61" s="191"/>
      <c r="L61" s="91"/>
      <c r="M61" s="91"/>
      <c r="N61" s="102"/>
      <c r="O61" s="102"/>
      <c r="P61" s="76"/>
      <c r="Q61" s="76"/>
      <c r="R61" s="186"/>
      <c r="S61" s="49"/>
      <c r="T61" s="277"/>
      <c r="U61" s="277"/>
      <c r="V61" s="53"/>
      <c r="W61" s="96"/>
      <c r="X61" s="277"/>
      <c r="Y61" s="69"/>
      <c r="Z61" s="277"/>
      <c r="AA61" s="264"/>
      <c r="AB61" s="153"/>
      <c r="AC61" s="229"/>
      <c r="AD61" s="232"/>
      <c r="AE61" s="68"/>
      <c r="AF61" s="329"/>
      <c r="AG61" s="232"/>
      <c r="AH61" s="244"/>
      <c r="AI61" s="49"/>
      <c r="AJ61" s="110"/>
      <c r="AK61" s="110"/>
      <c r="AL61" s="119"/>
      <c r="AM61" s="287"/>
      <c r="AN61" s="286"/>
      <c r="AO61" s="286"/>
      <c r="AP61" s="133"/>
      <c r="AQ61" s="110"/>
    </row>
    <row r="62" spans="1:43" ht="15" customHeight="1" x14ac:dyDescent="0.45">
      <c r="A62" s="307"/>
      <c r="B62" s="312"/>
      <c r="C62" s="274" t="s">
        <v>65</v>
      </c>
      <c r="D62" s="275"/>
      <c r="E62" s="49"/>
      <c r="F62" s="49"/>
      <c r="G62" s="186"/>
      <c r="H62" s="277"/>
      <c r="I62" s="286"/>
      <c r="J62" s="277"/>
      <c r="K62" s="191"/>
      <c r="L62" s="91"/>
      <c r="M62" s="91"/>
      <c r="N62" s="102"/>
      <c r="O62" s="102"/>
      <c r="P62" s="76"/>
      <c r="Q62" s="76"/>
      <c r="R62" s="186"/>
      <c r="S62" s="49"/>
      <c r="T62" s="277"/>
      <c r="U62" s="277"/>
      <c r="V62" s="53"/>
      <c r="W62" s="96"/>
      <c r="X62" s="277"/>
      <c r="Y62" s="69"/>
      <c r="Z62" s="277"/>
      <c r="AA62" s="264"/>
      <c r="AB62" s="153"/>
      <c r="AC62" s="229"/>
      <c r="AD62" s="232"/>
      <c r="AE62" s="68"/>
      <c r="AF62" s="329"/>
      <c r="AG62" s="232"/>
      <c r="AH62" s="244"/>
      <c r="AI62" s="54"/>
      <c r="AJ62" s="112"/>
      <c r="AK62" s="110"/>
      <c r="AL62" s="119"/>
      <c r="AM62" s="287"/>
      <c r="AN62" s="286"/>
      <c r="AO62" s="286"/>
      <c r="AP62" s="133"/>
      <c r="AQ62" s="110"/>
    </row>
    <row r="63" spans="1:43" x14ac:dyDescent="0.45">
      <c r="A63" s="307"/>
      <c r="B63" s="309" t="s">
        <v>12</v>
      </c>
      <c r="C63" s="272" t="s">
        <v>33</v>
      </c>
      <c r="D63" s="273"/>
      <c r="E63" s="70"/>
      <c r="F63" s="70"/>
      <c r="G63" s="186"/>
      <c r="H63" s="115"/>
      <c r="I63" s="286"/>
      <c r="J63" s="277"/>
      <c r="K63" s="191"/>
      <c r="L63" s="91"/>
      <c r="M63" s="67">
        <f>0.15*M80</f>
        <v>5.9910000000000007E-3</v>
      </c>
      <c r="N63" s="102"/>
      <c r="O63" s="102"/>
      <c r="P63" s="76"/>
      <c r="Q63" s="76"/>
      <c r="R63" s="186"/>
      <c r="S63" s="49"/>
      <c r="T63" s="277"/>
      <c r="U63" s="277"/>
      <c r="V63" s="53"/>
      <c r="W63" s="49"/>
      <c r="X63" s="277"/>
      <c r="Y63" s="69"/>
      <c r="Z63" s="277"/>
      <c r="AA63" s="264"/>
      <c r="AB63" s="153"/>
      <c r="AC63" s="229"/>
      <c r="AD63" s="232"/>
      <c r="AE63" s="57"/>
      <c r="AF63" s="329"/>
      <c r="AG63" s="232"/>
      <c r="AH63" s="157"/>
      <c r="AI63" s="99">
        <f>0.02*AI80</f>
        <v>1.9242E-3</v>
      </c>
      <c r="AJ63" s="128">
        <v>0.01</v>
      </c>
      <c r="AK63" s="110"/>
      <c r="AL63" s="64">
        <v>5.0000000000000001E-3</v>
      </c>
      <c r="AM63" s="287"/>
      <c r="AN63" s="286"/>
      <c r="AO63" s="286"/>
      <c r="AP63" s="133"/>
      <c r="AQ63" s="174">
        <f>0.008*AQ80</f>
        <v>8.4224E-3</v>
      </c>
    </row>
    <row r="64" spans="1:43" ht="15" hidden="1" customHeight="1" x14ac:dyDescent="0.45">
      <c r="A64" s="307"/>
      <c r="B64" s="310"/>
      <c r="C64" s="272" t="s">
        <v>72</v>
      </c>
      <c r="D64" s="273"/>
      <c r="E64" s="72"/>
      <c r="F64" s="72"/>
      <c r="G64" s="186"/>
      <c r="H64" s="67"/>
      <c r="I64" s="286"/>
      <c r="J64" s="277"/>
      <c r="K64" s="191"/>
      <c r="L64" s="91"/>
      <c r="M64" s="91"/>
      <c r="N64" s="102"/>
      <c r="O64" s="102"/>
      <c r="P64" s="76"/>
      <c r="Q64" s="76"/>
      <c r="R64" s="171">
        <v>5.0000000000000001E-3</v>
      </c>
      <c r="S64" s="71"/>
      <c r="T64" s="277"/>
      <c r="U64" s="277"/>
      <c r="V64" s="53"/>
      <c r="W64" s="96"/>
      <c r="X64" s="277"/>
      <c r="Y64" s="69"/>
      <c r="Z64" s="277"/>
      <c r="AA64" s="264"/>
      <c r="AB64" s="153"/>
      <c r="AC64" s="229"/>
      <c r="AD64" s="69"/>
      <c r="AE64" s="57"/>
      <c r="AF64" s="329"/>
      <c r="AG64" s="232"/>
      <c r="AH64" s="245"/>
      <c r="AI64" s="47"/>
      <c r="AK64" s="110"/>
      <c r="AL64" s="119"/>
      <c r="AM64" s="287"/>
      <c r="AN64" s="286"/>
      <c r="AO64" s="286"/>
      <c r="AP64" s="133"/>
      <c r="AQ64" s="110"/>
    </row>
    <row r="65" spans="1:43" x14ac:dyDescent="0.45">
      <c r="A65" s="307"/>
      <c r="B65" s="311"/>
      <c r="C65" s="274" t="s">
        <v>50</v>
      </c>
      <c r="D65" s="275"/>
      <c r="E65" s="49"/>
      <c r="F65" s="49"/>
      <c r="G65" s="237">
        <v>1.2E-2</v>
      </c>
      <c r="H65" s="67">
        <v>1.4E-2</v>
      </c>
      <c r="I65" s="286"/>
      <c r="J65" s="277"/>
      <c r="K65" s="191"/>
      <c r="L65" s="91"/>
      <c r="M65" s="67"/>
      <c r="N65" s="102"/>
      <c r="O65" s="102"/>
      <c r="P65" s="76"/>
      <c r="Q65" s="102"/>
      <c r="R65" s="243">
        <v>3.0000000000000001E-3</v>
      </c>
      <c r="S65" s="64">
        <v>1E-3</v>
      </c>
      <c r="T65" s="277"/>
      <c r="U65" s="277"/>
      <c r="V65" s="53"/>
      <c r="W65" s="96"/>
      <c r="X65" s="277"/>
      <c r="Y65" s="77">
        <v>3.0000000000000001E-3</v>
      </c>
      <c r="Z65" s="277"/>
      <c r="AA65" s="265"/>
      <c r="AB65" s="153"/>
      <c r="AC65" s="229"/>
      <c r="AD65" s="233"/>
      <c r="AE65" s="61"/>
      <c r="AF65" s="329"/>
      <c r="AG65" s="251"/>
      <c r="AH65" s="246">
        <v>5.0000000000000001E-3</v>
      </c>
      <c r="AI65" s="47"/>
      <c r="AJ65" s="110"/>
      <c r="AK65" s="110"/>
      <c r="AL65" s="119"/>
      <c r="AM65" s="287"/>
      <c r="AN65" s="286"/>
      <c r="AO65" s="286"/>
      <c r="AP65" s="137"/>
      <c r="AQ65" s="110"/>
    </row>
    <row r="66" spans="1:43" ht="15" customHeight="1" x14ac:dyDescent="0.45">
      <c r="A66" s="307"/>
      <c r="B66" s="311"/>
      <c r="C66" s="274" t="s">
        <v>51</v>
      </c>
      <c r="D66" s="275"/>
      <c r="E66" s="68"/>
      <c r="F66" s="68"/>
      <c r="G66" s="237">
        <v>0.02</v>
      </c>
      <c r="H66" s="67">
        <v>2.1000000000000001E-2</v>
      </c>
      <c r="I66" s="286"/>
      <c r="J66" s="277"/>
      <c r="K66" s="56">
        <v>0.03</v>
      </c>
      <c r="L66" s="47"/>
      <c r="M66" s="67"/>
      <c r="N66" s="64">
        <v>4.7999999999999996E-3</v>
      </c>
      <c r="O66" s="108">
        <v>2.5999999999999999E-2</v>
      </c>
      <c r="P66" s="123">
        <v>4.0000000000000001E-3</v>
      </c>
      <c r="Q66" s="123">
        <v>0.13</v>
      </c>
      <c r="R66" s="243">
        <v>3.0000000000000001E-3</v>
      </c>
      <c r="S66" s="64">
        <v>2.5000000000000001E-3</v>
      </c>
      <c r="T66" s="277"/>
      <c r="U66" s="277"/>
      <c r="V66" s="67">
        <f>10*V80</f>
        <v>2.6099999999999998E-2</v>
      </c>
      <c r="W66" s="64">
        <f>1*W80</f>
        <v>6.9199999999999999E-3</v>
      </c>
      <c r="X66" s="277"/>
      <c r="Y66" s="77">
        <v>5.0000000000000001E-3</v>
      </c>
      <c r="Z66" s="277"/>
      <c r="AA66" s="197">
        <v>1.06E-2</v>
      </c>
      <c r="AB66" s="226">
        <v>3.0000000000000001E-3</v>
      </c>
      <c r="AC66" s="220"/>
      <c r="AD66" s="203">
        <v>2.1999999999999999E-2</v>
      </c>
      <c r="AE66" s="113">
        <v>2.5000000000000001E-2</v>
      </c>
      <c r="AF66" s="286"/>
      <c r="AG66" s="252">
        <v>0.01</v>
      </c>
      <c r="AH66" s="156">
        <v>0.01</v>
      </c>
      <c r="AI66" s="47"/>
      <c r="AJ66" s="110"/>
      <c r="AK66" s="99">
        <v>1.2999999999999999E-2</v>
      </c>
      <c r="AL66" s="119"/>
      <c r="AM66" s="287"/>
      <c r="AN66" s="286"/>
      <c r="AO66" s="286"/>
      <c r="AP66" s="138">
        <f>0.03*AP80</f>
        <v>2.6752199999999999E-3</v>
      </c>
      <c r="AQ66" s="110"/>
    </row>
    <row r="67" spans="1:43" ht="15" customHeight="1" x14ac:dyDescent="0.45">
      <c r="A67" s="307"/>
      <c r="B67" s="312"/>
      <c r="C67" s="274" t="s">
        <v>52</v>
      </c>
      <c r="D67" s="275"/>
      <c r="E67" s="68"/>
      <c r="F67" s="68"/>
      <c r="G67" s="186"/>
      <c r="H67" s="67">
        <v>1.6E-2</v>
      </c>
      <c r="I67" s="286"/>
      <c r="J67" s="277"/>
      <c r="K67" s="56">
        <v>0.03</v>
      </c>
      <c r="L67" s="47"/>
      <c r="M67" s="91"/>
      <c r="N67" s="64">
        <v>4.4999999999999997E-3</v>
      </c>
      <c r="O67" s="108">
        <v>2.5999999999999999E-2</v>
      </c>
      <c r="P67" s="123">
        <v>4.0000000000000001E-3</v>
      </c>
      <c r="Q67" s="123">
        <v>0.13</v>
      </c>
      <c r="R67" s="243">
        <v>3.0000000000000001E-3</v>
      </c>
      <c r="S67" s="64">
        <v>2.5000000000000001E-3</v>
      </c>
      <c r="T67" s="277"/>
      <c r="U67" s="277"/>
      <c r="V67" s="67">
        <f>5*V80</f>
        <v>1.3049999999999999E-2</v>
      </c>
      <c r="W67" s="64">
        <f>1*W80</f>
        <v>6.9199999999999999E-3</v>
      </c>
      <c r="X67" s="277"/>
      <c r="Y67" s="80">
        <v>5.0000000000000001E-3</v>
      </c>
      <c r="Z67" s="277"/>
      <c r="AA67" s="197">
        <v>1.06E-2</v>
      </c>
      <c r="AB67" s="49"/>
      <c r="AC67" s="64">
        <v>0.15</v>
      </c>
      <c r="AD67" s="203">
        <v>2.1999999999999999E-2</v>
      </c>
      <c r="AE67" s="113">
        <v>2.5000000000000001E-2</v>
      </c>
      <c r="AF67" s="286"/>
      <c r="AG67" s="248">
        <v>0.01</v>
      </c>
      <c r="AH67" s="156">
        <v>0.01</v>
      </c>
      <c r="AI67" s="47"/>
      <c r="AJ67" s="110"/>
      <c r="AK67" s="99">
        <v>5.0000000000000001E-3</v>
      </c>
      <c r="AL67" s="119"/>
      <c r="AM67" s="287"/>
      <c r="AN67" s="286"/>
      <c r="AO67" s="286"/>
      <c r="AP67" s="139"/>
      <c r="AQ67" s="110"/>
    </row>
    <row r="68" spans="1:43" x14ac:dyDescent="0.45">
      <c r="A68" s="307"/>
      <c r="B68" s="309" t="s">
        <v>71</v>
      </c>
      <c r="C68" s="272" t="s">
        <v>77</v>
      </c>
      <c r="D68" s="273"/>
      <c r="E68" s="70"/>
      <c r="F68" s="70"/>
      <c r="G68" s="237">
        <v>0.02</v>
      </c>
      <c r="H68" s="67">
        <v>1.4E-2</v>
      </c>
      <c r="I68" s="286"/>
      <c r="J68" s="277"/>
      <c r="K68" s="191"/>
      <c r="L68" s="183"/>
      <c r="M68" s="91"/>
      <c r="N68" s="65"/>
      <c r="O68" s="78"/>
      <c r="P68" s="56">
        <v>0.05</v>
      </c>
      <c r="Q68" s="178">
        <v>0.13</v>
      </c>
      <c r="R68" s="186"/>
      <c r="S68" s="49"/>
      <c r="T68" s="277"/>
      <c r="U68" s="277"/>
      <c r="V68" s="53"/>
      <c r="W68" s="64">
        <f>1.6*W80</f>
        <v>1.1072E-2</v>
      </c>
      <c r="X68" s="277"/>
      <c r="Y68" s="77"/>
      <c r="Z68" s="277"/>
      <c r="AA68" s="266"/>
      <c r="AB68" s="221"/>
      <c r="AC68" s="64">
        <v>0.15</v>
      </c>
      <c r="AD68" s="203">
        <v>2.1999999999999999E-2</v>
      </c>
      <c r="AE68" s="114"/>
      <c r="AF68" s="329"/>
      <c r="AG68" s="250"/>
      <c r="AH68" s="244"/>
      <c r="AI68" s="99">
        <f>0.02*AI80</f>
        <v>1.9242E-3</v>
      </c>
      <c r="AJ68" s="128">
        <v>0.01</v>
      </c>
      <c r="AK68" s="110"/>
      <c r="AL68" s="119"/>
      <c r="AM68" s="287"/>
      <c r="AN68" s="286"/>
      <c r="AO68" s="286"/>
      <c r="AP68" s="136"/>
      <c r="AQ68" s="110"/>
    </row>
    <row r="69" spans="1:43" x14ac:dyDescent="0.45">
      <c r="A69" s="307"/>
      <c r="B69" s="310"/>
      <c r="C69" s="272" t="s">
        <v>78</v>
      </c>
      <c r="D69" s="273"/>
      <c r="E69" s="49"/>
      <c r="F69" s="49"/>
      <c r="G69" s="186"/>
      <c r="H69" s="67">
        <v>2.9000000000000001E-2</v>
      </c>
      <c r="I69" s="286"/>
      <c r="J69" s="277"/>
      <c r="K69" s="191"/>
      <c r="L69" s="183"/>
      <c r="M69" s="91"/>
      <c r="N69" s="102"/>
      <c r="O69" s="102"/>
      <c r="P69" s="75"/>
      <c r="Q69" s="75"/>
      <c r="R69" s="186"/>
      <c r="S69" s="49"/>
      <c r="T69" s="277"/>
      <c r="U69" s="277"/>
      <c r="V69" s="53"/>
      <c r="W69" s="96"/>
      <c r="X69" s="277"/>
      <c r="Y69" s="73"/>
      <c r="Z69" s="277"/>
      <c r="AA69" s="267"/>
      <c r="AB69" s="221"/>
      <c r="AC69" s="222"/>
      <c r="AD69" s="204"/>
      <c r="AE69" s="57"/>
      <c r="AF69" s="329"/>
      <c r="AG69" s="232"/>
      <c r="AH69" s="244"/>
      <c r="AI69" s="75"/>
      <c r="AJ69" s="110"/>
      <c r="AK69" s="110"/>
      <c r="AL69" s="119"/>
      <c r="AM69" s="287"/>
      <c r="AN69" s="286"/>
      <c r="AO69" s="286"/>
      <c r="AP69" s="131"/>
      <c r="AQ69" s="110"/>
    </row>
    <row r="70" spans="1:43" x14ac:dyDescent="0.45">
      <c r="A70" s="307"/>
      <c r="B70" s="311"/>
      <c r="C70" s="272" t="s">
        <v>11</v>
      </c>
      <c r="D70" s="273"/>
      <c r="E70" s="49"/>
      <c r="F70" s="49"/>
      <c r="G70" s="186"/>
      <c r="H70" s="68"/>
      <c r="I70" s="286"/>
      <c r="J70" s="277"/>
      <c r="K70" s="191"/>
      <c r="L70" s="183"/>
      <c r="M70" s="91"/>
      <c r="N70" s="102"/>
      <c r="O70" s="102"/>
      <c r="P70" s="47"/>
      <c r="Q70" s="47"/>
      <c r="R70" s="186"/>
      <c r="S70" s="49"/>
      <c r="T70" s="277"/>
      <c r="U70" s="277"/>
      <c r="V70" s="53"/>
      <c r="W70" s="96"/>
      <c r="X70" s="277"/>
      <c r="Y70" s="73"/>
      <c r="Z70" s="277"/>
      <c r="AA70" s="267"/>
      <c r="AB70" s="221"/>
      <c r="AC70" s="222"/>
      <c r="AD70" s="204"/>
      <c r="AE70" s="57"/>
      <c r="AF70" s="329"/>
      <c r="AG70" s="232"/>
      <c r="AH70" s="114"/>
      <c r="AI70" s="65"/>
      <c r="AJ70" s="110"/>
      <c r="AK70" s="110"/>
      <c r="AL70" s="119"/>
      <c r="AM70" s="287"/>
      <c r="AN70" s="286"/>
      <c r="AO70" s="286"/>
      <c r="AP70" s="133"/>
      <c r="AQ70" s="110"/>
    </row>
    <row r="71" spans="1:43" x14ac:dyDescent="0.45">
      <c r="A71" s="307"/>
      <c r="B71" s="311"/>
      <c r="C71" s="272" t="s">
        <v>69</v>
      </c>
      <c r="D71" s="273"/>
      <c r="E71" s="49"/>
      <c r="F71" s="49"/>
      <c r="G71" s="186"/>
      <c r="H71" s="115"/>
      <c r="I71" s="286"/>
      <c r="J71" s="277"/>
      <c r="K71" s="191"/>
      <c r="L71" s="183"/>
      <c r="M71" s="91"/>
      <c r="N71" s="102"/>
      <c r="O71" s="102"/>
      <c r="P71" s="47"/>
      <c r="Q71" s="47"/>
      <c r="R71" s="186"/>
      <c r="S71" s="54"/>
      <c r="T71" s="277"/>
      <c r="U71" s="277"/>
      <c r="V71" s="53"/>
      <c r="W71" s="96"/>
      <c r="X71" s="277"/>
      <c r="Y71" s="73"/>
      <c r="Z71" s="277"/>
      <c r="AA71" s="267"/>
      <c r="AB71" s="221"/>
      <c r="AC71" s="222"/>
      <c r="AD71" s="204"/>
      <c r="AE71" s="61"/>
      <c r="AF71" s="329"/>
      <c r="AG71" s="232"/>
      <c r="AH71" s="245"/>
      <c r="AI71" s="99">
        <f>0.02*AI80</f>
        <v>1.9242E-3</v>
      </c>
      <c r="AJ71" s="110"/>
      <c r="AK71" s="110"/>
      <c r="AL71" s="119"/>
      <c r="AM71" s="287"/>
      <c r="AN71" s="286"/>
      <c r="AO71" s="286"/>
      <c r="AP71" s="133"/>
      <c r="AQ71" s="110"/>
    </row>
    <row r="72" spans="1:43" ht="15" hidden="1" customHeight="1" x14ac:dyDescent="0.45">
      <c r="A72" s="307"/>
      <c r="B72" s="311"/>
      <c r="C72" s="314" t="s">
        <v>80</v>
      </c>
      <c r="D72" s="326"/>
      <c r="E72" s="49"/>
      <c r="F72" s="49"/>
      <c r="G72" s="186"/>
      <c r="H72" s="67"/>
      <c r="I72" s="286"/>
      <c r="J72" s="277"/>
      <c r="K72" s="191"/>
      <c r="L72" s="183"/>
      <c r="M72" s="91"/>
      <c r="N72" s="102"/>
      <c r="O72" s="102"/>
      <c r="P72" s="47"/>
      <c r="Q72" s="47"/>
      <c r="R72" s="186"/>
      <c r="S72" s="49"/>
      <c r="T72" s="277"/>
      <c r="U72" s="277"/>
      <c r="V72" s="53"/>
      <c r="W72" s="96"/>
      <c r="X72" s="277"/>
      <c r="Y72" s="73"/>
      <c r="Z72" s="277"/>
      <c r="AA72" s="196"/>
      <c r="AB72" s="223"/>
      <c r="AC72" s="224"/>
      <c r="AD72" s="205"/>
      <c r="AE72" s="57"/>
      <c r="AF72" s="329"/>
      <c r="AG72" s="232"/>
      <c r="AH72" s="245"/>
      <c r="AI72" s="49"/>
      <c r="AJ72" s="125"/>
      <c r="AK72" s="110"/>
      <c r="AL72" s="119"/>
      <c r="AM72" s="287"/>
      <c r="AN72" s="286"/>
      <c r="AO72" s="286"/>
      <c r="AP72" s="133"/>
      <c r="AQ72" s="110"/>
    </row>
    <row r="73" spans="1:43" ht="15" hidden="1" customHeight="1" x14ac:dyDescent="0.45">
      <c r="A73" s="307"/>
      <c r="B73" s="311"/>
      <c r="C73" s="274" t="s">
        <v>68</v>
      </c>
      <c r="D73" s="275"/>
      <c r="E73" s="49"/>
      <c r="F73" s="49"/>
      <c r="G73" s="186"/>
      <c r="H73" s="67"/>
      <c r="I73" s="286"/>
      <c r="J73" s="277"/>
      <c r="K73" s="191"/>
      <c r="L73" s="183"/>
      <c r="M73" s="91"/>
      <c r="N73" s="102"/>
      <c r="O73" s="102"/>
      <c r="P73" s="47"/>
      <c r="Q73" s="47"/>
      <c r="R73" s="186"/>
      <c r="S73" s="54"/>
      <c r="T73" s="277"/>
      <c r="U73" s="277"/>
      <c r="V73" s="53"/>
      <c r="W73" s="96"/>
      <c r="X73" s="277"/>
      <c r="Y73" s="73"/>
      <c r="Z73" s="277"/>
      <c r="AA73" s="196"/>
      <c r="AB73" s="223"/>
      <c r="AC73" s="224"/>
      <c r="AD73" s="205"/>
      <c r="AE73" s="61"/>
      <c r="AF73" s="329"/>
      <c r="AG73" s="232"/>
      <c r="AH73" s="245"/>
      <c r="AI73" s="49"/>
      <c r="AJ73" s="125"/>
      <c r="AK73" s="110"/>
      <c r="AL73" s="119"/>
      <c r="AM73" s="287"/>
      <c r="AN73" s="286"/>
      <c r="AO73" s="286"/>
      <c r="AP73" s="133"/>
      <c r="AQ73" s="110"/>
    </row>
    <row r="74" spans="1:43" x14ac:dyDescent="0.45">
      <c r="A74" s="308"/>
      <c r="B74" s="312"/>
      <c r="C74" s="274" t="s">
        <v>32</v>
      </c>
      <c r="D74" s="275"/>
      <c r="E74" s="54"/>
      <c r="F74" s="49"/>
      <c r="G74" s="237">
        <v>0.01</v>
      </c>
      <c r="H74" s="67">
        <v>1.4E-2</v>
      </c>
      <c r="I74" s="286"/>
      <c r="J74" s="277"/>
      <c r="K74" s="191"/>
      <c r="L74" s="47"/>
      <c r="M74" s="91"/>
      <c r="N74" s="64">
        <v>3.5999999999999999E-3</v>
      </c>
      <c r="O74" s="105"/>
      <c r="P74" s="47"/>
      <c r="Q74" s="47"/>
      <c r="R74" s="243">
        <v>4.0000000000000001E-3</v>
      </c>
      <c r="S74" s="115">
        <v>5.0000000000000001E-3</v>
      </c>
      <c r="T74" s="277"/>
      <c r="U74" s="277"/>
      <c r="V74" s="53"/>
      <c r="W74" s="64">
        <f>0.1*W80</f>
        <v>6.9200000000000002E-4</v>
      </c>
      <c r="X74" s="277"/>
      <c r="Y74" s="67">
        <v>3.3000000000000002E-2</v>
      </c>
      <c r="Z74" s="277"/>
      <c r="AA74" s="197">
        <v>1.06E-2</v>
      </c>
      <c r="AB74" s="49"/>
      <c r="AC74" s="166"/>
      <c r="AD74" s="206">
        <v>2.1999999999999999E-2</v>
      </c>
      <c r="AE74" s="63"/>
      <c r="AF74" s="329"/>
      <c r="AG74" s="232"/>
      <c r="AH74" s="246">
        <v>1.4999999999999999E-2</v>
      </c>
      <c r="AI74" s="49"/>
      <c r="AJ74" s="128">
        <v>0.01</v>
      </c>
      <c r="AK74" s="110"/>
      <c r="AL74" s="119"/>
      <c r="AM74" s="287"/>
      <c r="AN74" s="286"/>
      <c r="AO74" s="286"/>
      <c r="AP74" s="140"/>
      <c r="AQ74" s="110"/>
    </row>
    <row r="75" spans="1:43" ht="15" hidden="1" customHeight="1" x14ac:dyDescent="0.45">
      <c r="A75" s="306" t="s">
        <v>46</v>
      </c>
      <c r="B75" s="272" t="s">
        <v>20</v>
      </c>
      <c r="C75" s="289"/>
      <c r="D75" s="273"/>
      <c r="E75"/>
      <c r="F75"/>
      <c r="G75" s="186"/>
      <c r="H75" s="67"/>
      <c r="I75" s="286"/>
      <c r="J75" s="277"/>
      <c r="K75" s="191"/>
      <c r="L75" s="91"/>
      <c r="M75" s="91"/>
      <c r="N75" s="108"/>
      <c r="O75" s="108"/>
      <c r="P75" s="47"/>
      <c r="Q75" s="47"/>
      <c r="R75" s="186"/>
      <c r="S75" s="49"/>
      <c r="T75" s="277"/>
      <c r="U75" s="277"/>
      <c r="V75" s="53"/>
      <c r="W75" s="96"/>
      <c r="X75" s="277"/>
      <c r="Y75" s="69"/>
      <c r="Z75" s="277"/>
      <c r="AA75" s="198"/>
      <c r="AB75" s="186"/>
      <c r="AC75" s="225"/>
      <c r="AD75" s="207"/>
      <c r="AE75" s="57"/>
      <c r="AF75" s="329"/>
      <c r="AG75" s="232"/>
      <c r="AH75" s="247"/>
      <c r="AI75" s="167">
        <v>9.8739999999999994E-2</v>
      </c>
      <c r="AJ75" s="125"/>
      <c r="AK75" s="110"/>
      <c r="AL75" s="119"/>
      <c r="AM75" s="287"/>
      <c r="AN75" s="286"/>
      <c r="AO75" s="286"/>
      <c r="AP75" s="133"/>
      <c r="AQ75" s="110"/>
    </row>
    <row r="76" spans="1:43" ht="27.75" customHeight="1" x14ac:dyDescent="0.45">
      <c r="A76" s="306"/>
      <c r="B76" s="272" t="s">
        <v>134</v>
      </c>
      <c r="C76" s="327"/>
      <c r="D76" s="297"/>
      <c r="E76" s="49"/>
      <c r="F76" s="49"/>
      <c r="G76" s="186"/>
      <c r="H76" s="78"/>
      <c r="I76" s="286"/>
      <c r="J76" s="277"/>
      <c r="K76" s="191"/>
      <c r="L76" s="91"/>
      <c r="M76" s="91"/>
      <c r="N76" s="102"/>
      <c r="O76" s="102"/>
      <c r="P76" s="47"/>
      <c r="Q76" s="47"/>
      <c r="R76" s="186"/>
      <c r="S76" s="47">
        <v>40</v>
      </c>
      <c r="T76" s="277"/>
      <c r="U76" s="277"/>
      <c r="V76" s="53"/>
      <c r="W76" s="96"/>
      <c r="X76" s="277"/>
      <c r="Y76" s="69"/>
      <c r="Z76" s="277"/>
      <c r="AA76" s="268"/>
      <c r="AB76" s="91"/>
      <c r="AC76" s="211"/>
      <c r="AD76" s="202"/>
      <c r="AE76" s="69"/>
      <c r="AF76" s="329"/>
      <c r="AG76" s="232"/>
      <c r="AH76" s="202"/>
      <c r="AI76" s="69"/>
      <c r="AJ76" s="69"/>
      <c r="AK76" s="110"/>
      <c r="AL76" s="119"/>
      <c r="AM76" s="287"/>
      <c r="AN76" s="286"/>
      <c r="AO76" s="286"/>
      <c r="AP76" s="133"/>
      <c r="AQ76" s="110"/>
    </row>
    <row r="77" spans="1:43" x14ac:dyDescent="0.45">
      <c r="A77" s="306"/>
      <c r="B77" s="14" t="s">
        <v>99</v>
      </c>
      <c r="C77" s="86"/>
      <c r="D77" s="86"/>
      <c r="E77"/>
      <c r="F77"/>
      <c r="G77" s="186"/>
      <c r="H77" s="68"/>
      <c r="I77" s="287"/>
      <c r="J77" s="277"/>
      <c r="K77" s="191"/>
      <c r="L77" s="91"/>
      <c r="M77" s="91"/>
      <c r="N77" s="102"/>
      <c r="O77" s="102"/>
      <c r="P77" s="56">
        <v>300</v>
      </c>
      <c r="Q77" s="56"/>
      <c r="R77" s="187"/>
      <c r="S77" s="75"/>
      <c r="T77" s="277"/>
      <c r="U77" s="277"/>
      <c r="V77" s="53"/>
      <c r="W77" s="96"/>
      <c r="X77" s="277"/>
      <c r="Y77" s="69"/>
      <c r="Z77" s="277"/>
      <c r="AA77" s="268"/>
      <c r="AB77" s="91"/>
      <c r="AC77" s="211"/>
      <c r="AD77" s="202"/>
      <c r="AE77" s="69"/>
      <c r="AF77" s="329"/>
      <c r="AG77" s="232"/>
      <c r="AH77" s="202"/>
      <c r="AI77" s="69"/>
      <c r="AJ77" s="69"/>
      <c r="AK77" s="110"/>
      <c r="AL77" s="119"/>
      <c r="AM77" s="287"/>
      <c r="AN77" s="286"/>
      <c r="AO77" s="286"/>
      <c r="AP77" s="133"/>
      <c r="AQ77" s="110"/>
    </row>
    <row r="78" spans="1:43" ht="57" customHeight="1" x14ac:dyDescent="0.45">
      <c r="A78" s="306"/>
      <c r="B78" s="323" t="s">
        <v>43</v>
      </c>
      <c r="C78" s="324"/>
      <c r="D78" s="325"/>
      <c r="E78" s="47"/>
      <c r="F78" s="107"/>
      <c r="G78" s="186"/>
      <c r="H78" s="68"/>
      <c r="I78" s="287"/>
      <c r="J78" s="277"/>
      <c r="K78" s="191"/>
      <c r="L78" s="91"/>
      <c r="M78" s="91"/>
      <c r="N78" s="102"/>
      <c r="O78" s="102"/>
      <c r="P78" s="56" t="s">
        <v>100</v>
      </c>
      <c r="Q78" s="240" t="s">
        <v>185</v>
      </c>
      <c r="R78" s="187"/>
      <c r="S78" s="47"/>
      <c r="T78" s="277"/>
      <c r="U78" s="277"/>
      <c r="V78" s="53"/>
      <c r="W78" s="96"/>
      <c r="X78" s="277"/>
      <c r="Y78" s="69"/>
      <c r="Z78" s="277"/>
      <c r="AA78" s="268"/>
      <c r="AB78" s="91"/>
      <c r="AC78" s="211"/>
      <c r="AD78" s="202"/>
      <c r="AE78" s="69"/>
      <c r="AF78" s="329"/>
      <c r="AG78" s="232"/>
      <c r="AH78" s="202"/>
      <c r="AI78" s="69"/>
      <c r="AJ78" s="69"/>
      <c r="AK78" s="110"/>
      <c r="AL78" s="119"/>
      <c r="AM78" s="287"/>
      <c r="AN78" s="286"/>
      <c r="AO78" s="286"/>
      <c r="AP78" s="141"/>
      <c r="AQ78" s="110"/>
    </row>
    <row r="79" spans="1:43" ht="45" customHeight="1" x14ac:dyDescent="0.45">
      <c r="A79" s="306"/>
      <c r="B79" s="21" t="s">
        <v>36</v>
      </c>
      <c r="C79" s="38"/>
      <c r="D79" s="17"/>
      <c r="E79" s="49"/>
      <c r="F79" s="208"/>
      <c r="G79" s="186"/>
      <c r="H79" s="68"/>
      <c r="I79" s="287"/>
      <c r="J79" s="277"/>
      <c r="K79" s="192"/>
      <c r="L79" s="91"/>
      <c r="M79" s="91"/>
      <c r="N79" s="102"/>
      <c r="O79" s="102"/>
      <c r="P79" s="75"/>
      <c r="Q79" s="47"/>
      <c r="R79" s="187"/>
      <c r="S79" s="49"/>
      <c r="T79" s="277"/>
      <c r="U79" s="277"/>
      <c r="V79" s="53"/>
      <c r="W79" s="96"/>
      <c r="X79" s="277"/>
      <c r="Y79" s="69"/>
      <c r="Z79" s="277"/>
      <c r="AA79" s="268"/>
      <c r="AB79" s="91"/>
      <c r="AC79" s="211"/>
      <c r="AD79" s="202"/>
      <c r="AE79" s="69"/>
      <c r="AF79" s="329"/>
      <c r="AG79" s="232"/>
      <c r="AH79" s="202"/>
      <c r="AI79" s="69"/>
      <c r="AJ79" s="69"/>
      <c r="AK79" s="110"/>
      <c r="AL79" s="119"/>
      <c r="AM79" s="287"/>
      <c r="AN79" s="286"/>
      <c r="AO79" s="286"/>
      <c r="AP79" s="137"/>
      <c r="AQ79" s="110"/>
    </row>
    <row r="80" spans="1:43" s="98" customFormat="1" ht="17.45" customHeight="1" x14ac:dyDescent="0.45">
      <c r="A80" s="172" t="s">
        <v>149</v>
      </c>
      <c r="B80" s="290"/>
      <c r="C80" s="291"/>
      <c r="D80" s="292"/>
      <c r="E80" s="100"/>
      <c r="F80" s="100"/>
      <c r="G80" s="188"/>
      <c r="H80" s="115"/>
      <c r="I80" s="288"/>
      <c r="J80" s="278"/>
      <c r="K80" s="144"/>
      <c r="L80" s="184"/>
      <c r="M80" s="169">
        <v>3.9940000000000003E-2</v>
      </c>
      <c r="N80" s="158"/>
      <c r="O80" s="158"/>
      <c r="P80" s="159"/>
      <c r="Q80" s="159"/>
      <c r="R80" s="188"/>
      <c r="S80" s="100"/>
      <c r="T80" s="278"/>
      <c r="U80" s="278"/>
      <c r="V80" s="168">
        <v>2.6099999999999999E-3</v>
      </c>
      <c r="W80" s="168">
        <v>6.9199999999999999E-3</v>
      </c>
      <c r="X80" s="278"/>
      <c r="Y80" s="69"/>
      <c r="Z80" s="278"/>
      <c r="AA80" s="269"/>
      <c r="AB80" s="210"/>
      <c r="AC80" s="211"/>
      <c r="AD80" s="202"/>
      <c r="AE80" s="69"/>
      <c r="AF80" s="329"/>
      <c r="AG80" s="251"/>
      <c r="AH80" s="202"/>
      <c r="AI80" s="168">
        <v>9.6210000000000004E-2</v>
      </c>
      <c r="AJ80" s="69"/>
      <c r="AK80" s="118"/>
      <c r="AL80" s="121"/>
      <c r="AM80" s="334"/>
      <c r="AN80" s="288"/>
      <c r="AO80" s="288"/>
      <c r="AP80" s="260">
        <v>8.9174000000000003E-2</v>
      </c>
      <c r="AQ80" s="170">
        <v>1.0528</v>
      </c>
    </row>
    <row r="81" spans="1:43" ht="14.65" thickBot="1" x14ac:dyDescent="0.5">
      <c r="A81" s="93" t="s">
        <v>45</v>
      </c>
      <c r="B81" s="282"/>
      <c r="C81" s="283"/>
      <c r="D81" s="284"/>
      <c r="E81" s="127" t="s">
        <v>96</v>
      </c>
      <c r="F81" s="127" t="s">
        <v>96</v>
      </c>
      <c r="G81" s="74"/>
      <c r="H81" s="74" t="s">
        <v>122</v>
      </c>
      <c r="I81" s="74"/>
      <c r="J81" s="74"/>
      <c r="K81" s="74" t="s">
        <v>107</v>
      </c>
      <c r="L81" s="74"/>
      <c r="M81" s="74" t="s">
        <v>118</v>
      </c>
      <c r="N81" s="74" t="s">
        <v>144</v>
      </c>
      <c r="O81" s="74" t="s">
        <v>146</v>
      </c>
      <c r="P81" s="74" t="s">
        <v>129</v>
      </c>
      <c r="Q81" s="74" t="s">
        <v>157</v>
      </c>
      <c r="R81" s="74"/>
      <c r="S81" s="127" t="s">
        <v>186</v>
      </c>
      <c r="T81" s="127"/>
      <c r="U81" s="74"/>
      <c r="V81" s="127" t="s">
        <v>148</v>
      </c>
      <c r="W81" s="127" t="s">
        <v>121</v>
      </c>
      <c r="X81" s="74" t="s">
        <v>113</v>
      </c>
      <c r="Y81" s="142"/>
      <c r="Z81" s="142"/>
      <c r="AA81" s="142" t="s">
        <v>126</v>
      </c>
      <c r="AB81" s="74" t="s">
        <v>165</v>
      </c>
      <c r="AC81" s="212" t="s">
        <v>170</v>
      </c>
      <c r="AD81" s="142" t="s">
        <v>58</v>
      </c>
      <c r="AE81" s="142" t="s">
        <v>153</v>
      </c>
      <c r="AF81" s="142"/>
      <c r="AG81" s="74"/>
      <c r="AH81" s="239" t="s">
        <v>182</v>
      </c>
      <c r="AI81" s="127" t="s">
        <v>116</v>
      </c>
      <c r="AJ81" s="143" t="s">
        <v>135</v>
      </c>
      <c r="AK81" s="74"/>
      <c r="AL81" s="74"/>
      <c r="AM81" s="74" t="s">
        <v>92</v>
      </c>
      <c r="AN81" s="74"/>
      <c r="AO81" s="74"/>
      <c r="AP81" s="127" t="s">
        <v>123</v>
      </c>
      <c r="AQ81" s="127" t="s">
        <v>54</v>
      </c>
    </row>
    <row r="82" spans="1:43" x14ac:dyDescent="0.45">
      <c r="E82" s="22"/>
      <c r="F82" s="22"/>
      <c r="G82" s="22"/>
      <c r="H82" s="22"/>
      <c r="I82" s="22"/>
      <c r="J82" s="22"/>
      <c r="K82" s="22"/>
      <c r="L82" s="32"/>
      <c r="M82" s="32"/>
      <c r="N82" s="22"/>
      <c r="O82" s="22"/>
      <c r="P82" s="32"/>
      <c r="Q82" s="32"/>
      <c r="R82" s="22"/>
      <c r="S82" s="22"/>
      <c r="T82" s="22"/>
      <c r="U82" s="22"/>
      <c r="V82" s="22"/>
      <c r="W82" s="22"/>
      <c r="X82" s="32"/>
      <c r="Y82" s="32"/>
      <c r="Z82" s="32"/>
      <c r="AA82" s="22"/>
      <c r="AB82" s="22"/>
      <c r="AC82" s="22"/>
      <c r="AE82" s="22"/>
      <c r="AF82" s="22"/>
      <c r="AG82" s="22"/>
      <c r="AH82" s="22"/>
      <c r="AI82" s="22"/>
      <c r="AJ82" s="22"/>
      <c r="AK82" s="32"/>
      <c r="AL82" s="32"/>
      <c r="AM82" s="22"/>
      <c r="AN82" s="22"/>
      <c r="AO82" s="22"/>
      <c r="AP82" s="22"/>
      <c r="AQ82" s="32"/>
    </row>
    <row r="83" spans="1:43" ht="15" customHeight="1" x14ac:dyDescent="0.45">
      <c r="A83" s="94" t="s">
        <v>45</v>
      </c>
      <c r="B83" s="39"/>
      <c r="C83" s="173"/>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row>
    <row r="84" spans="1:43" ht="17.25" customHeight="1" x14ac:dyDescent="0.45">
      <c r="A84" s="35" t="s">
        <v>144</v>
      </c>
      <c r="B84" s="209" t="s">
        <v>167</v>
      </c>
      <c r="C84" s="34"/>
      <c r="D84" s="34"/>
      <c r="E84" s="34"/>
      <c r="F84" s="34"/>
      <c r="G84" s="34"/>
      <c r="H84" s="34"/>
      <c r="I84" s="34"/>
      <c r="J84" s="34"/>
      <c r="K84" s="34"/>
      <c r="L84" s="34"/>
      <c r="M84" s="34"/>
      <c r="N84" s="34"/>
      <c r="O84" s="34"/>
      <c r="P84" s="34"/>
      <c r="Q84" s="34"/>
      <c r="R84" s="34"/>
      <c r="S84" s="34"/>
      <c r="T84" s="34"/>
      <c r="U84" s="34"/>
      <c r="V84" s="34"/>
      <c r="W84" s="40"/>
      <c r="X84" s="34"/>
      <c r="Y84" s="34"/>
      <c r="Z84" s="34"/>
      <c r="AA84" s="34"/>
      <c r="AB84" s="34"/>
      <c r="AC84" s="34"/>
      <c r="AD84" s="34"/>
      <c r="AE84" s="34"/>
      <c r="AF84" s="34"/>
      <c r="AG84" s="34"/>
      <c r="AH84" s="34"/>
      <c r="AI84" s="34"/>
      <c r="AJ84" s="34"/>
      <c r="AK84" s="40"/>
      <c r="AL84" s="40"/>
      <c r="AM84" s="34"/>
      <c r="AN84" s="34"/>
      <c r="AO84" s="34"/>
      <c r="AP84" s="34"/>
      <c r="AQ84" s="34"/>
    </row>
    <row r="85" spans="1:43" s="41" customFormat="1" x14ac:dyDescent="0.45">
      <c r="A85" s="35" t="s">
        <v>54</v>
      </c>
      <c r="B85" s="33" t="s">
        <v>168</v>
      </c>
      <c r="C85" s="34"/>
      <c r="D85" s="34"/>
      <c r="E85" s="33"/>
      <c r="F85" s="33"/>
      <c r="G85" s="40"/>
      <c r="H85" s="34"/>
      <c r="I85" s="34"/>
      <c r="J85" s="34"/>
      <c r="K85" s="34"/>
      <c r="L85" s="34"/>
      <c r="M85" s="34"/>
      <c r="N85" s="40"/>
      <c r="O85" s="40"/>
      <c r="P85" s="40"/>
      <c r="Q85" s="40"/>
      <c r="R85" s="40"/>
      <c r="S85" s="40"/>
      <c r="T85" s="40"/>
      <c r="U85" s="40"/>
      <c r="V85" s="40"/>
      <c r="W85" s="34"/>
      <c r="X85" s="40"/>
      <c r="Y85" s="40"/>
      <c r="Z85" s="40"/>
      <c r="AA85" s="40"/>
      <c r="AB85" s="40"/>
      <c r="AC85" s="40"/>
      <c r="AD85" s="40"/>
      <c r="AE85" s="40"/>
      <c r="AF85" s="40"/>
      <c r="AG85" s="40"/>
      <c r="AH85" s="34"/>
      <c r="AI85" s="40"/>
      <c r="AJ85" s="34"/>
      <c r="AK85" s="34"/>
      <c r="AL85" s="34"/>
      <c r="AM85" s="40"/>
      <c r="AN85" s="40"/>
      <c r="AO85" s="40"/>
      <c r="AP85" s="40"/>
      <c r="AQ85" s="40"/>
    </row>
    <row r="86" spans="1:43" x14ac:dyDescent="0.45">
      <c r="A86" s="35" t="s">
        <v>55</v>
      </c>
      <c r="B86" s="33" t="s">
        <v>142</v>
      </c>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row>
    <row r="87" spans="1:43" x14ac:dyDescent="0.45">
      <c r="A87" s="35" t="s">
        <v>58</v>
      </c>
      <c r="B87" s="33" t="s">
        <v>128</v>
      </c>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row>
    <row r="88" spans="1:43" x14ac:dyDescent="0.45">
      <c r="A88" s="35" t="s">
        <v>123</v>
      </c>
      <c r="B88" s="213" t="s">
        <v>197</v>
      </c>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40"/>
      <c r="AI88" s="34"/>
      <c r="AJ88" s="34"/>
      <c r="AK88" s="34"/>
      <c r="AL88" s="34"/>
      <c r="AM88" s="34"/>
      <c r="AN88" s="34"/>
      <c r="AO88" s="34"/>
      <c r="AP88" s="34"/>
      <c r="AQ88" s="34"/>
    </row>
    <row r="89" spans="1:43" x14ac:dyDescent="0.45">
      <c r="A89" s="35"/>
      <c r="B89" s="213" t="s">
        <v>198</v>
      </c>
      <c r="C89" s="34"/>
      <c r="D89" s="34"/>
      <c r="E89" s="34"/>
      <c r="F89" s="34"/>
      <c r="G89" s="34"/>
      <c r="H89" s="34"/>
      <c r="I89" s="34"/>
      <c r="J89" s="34"/>
      <c r="K89" s="34"/>
      <c r="L89" s="34"/>
      <c r="M89" s="34"/>
      <c r="N89" s="34"/>
      <c r="O89" s="34"/>
      <c r="P89" s="34"/>
      <c r="Q89" s="34"/>
      <c r="R89" s="34"/>
      <c r="S89" s="34"/>
      <c r="T89" s="34"/>
      <c r="U89" s="34"/>
      <c r="V89" s="34"/>
      <c r="W89" s="40"/>
      <c r="X89" s="34"/>
      <c r="Y89" s="34"/>
      <c r="Z89" s="34"/>
      <c r="AA89" s="34"/>
      <c r="AB89" s="34"/>
      <c r="AC89" s="34"/>
      <c r="AD89" s="34"/>
      <c r="AE89" s="34"/>
      <c r="AF89" s="34"/>
      <c r="AG89" s="34"/>
      <c r="AH89" s="40"/>
      <c r="AI89" s="34"/>
      <c r="AJ89" s="34"/>
      <c r="AK89" s="34"/>
      <c r="AL89" s="34"/>
      <c r="AM89" s="34"/>
      <c r="AN89" s="34"/>
      <c r="AO89" s="34"/>
      <c r="AP89" s="34"/>
      <c r="AQ89" s="34"/>
    </row>
    <row r="90" spans="1:43" s="41" customFormat="1" x14ac:dyDescent="0.45">
      <c r="A90" s="35" t="s">
        <v>66</v>
      </c>
      <c r="B90" s="33" t="s">
        <v>124</v>
      </c>
      <c r="C90" s="40"/>
      <c r="D90" s="40"/>
      <c r="E90" s="40"/>
      <c r="F90" s="40"/>
      <c r="G90" s="40"/>
      <c r="H90" s="34"/>
      <c r="I90" s="34"/>
      <c r="J90" s="34"/>
      <c r="K90" s="34"/>
      <c r="L90" s="34"/>
      <c r="M90" s="34"/>
      <c r="N90" s="40"/>
      <c r="O90" s="40"/>
      <c r="P90" s="40"/>
      <c r="Q90" s="40"/>
      <c r="R90" s="40"/>
      <c r="S90" s="40"/>
      <c r="T90" s="40"/>
      <c r="U90" s="40"/>
      <c r="V90" s="40"/>
      <c r="W90" s="34"/>
      <c r="X90" s="40"/>
      <c r="Y90" s="40"/>
      <c r="Z90" s="40"/>
      <c r="AA90" s="40"/>
      <c r="AB90" s="40"/>
      <c r="AC90" s="40"/>
      <c r="AD90" s="40"/>
      <c r="AE90" s="40"/>
      <c r="AF90" s="40"/>
      <c r="AG90" s="40"/>
      <c r="AH90" s="34"/>
      <c r="AI90" s="40"/>
      <c r="AJ90" s="34"/>
      <c r="AK90" s="42"/>
      <c r="AL90" s="42"/>
      <c r="AM90" s="40"/>
      <c r="AN90" s="40"/>
      <c r="AO90" s="40"/>
      <c r="AP90" s="40"/>
      <c r="AQ90" s="42"/>
    </row>
    <row r="91" spans="1:43" ht="14.45" hidden="1" customHeight="1" x14ac:dyDescent="0.45">
      <c r="A91" s="35" t="s">
        <v>92</v>
      </c>
      <c r="B91" s="33" t="s">
        <v>90</v>
      </c>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row>
    <row r="92" spans="1:43" ht="14.45" hidden="1" customHeight="1" x14ac:dyDescent="0.45">
      <c r="A92" s="35"/>
      <c r="B92" s="33" t="s">
        <v>91</v>
      </c>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row>
    <row r="93" spans="1:43" ht="48" customHeight="1" x14ac:dyDescent="0.45">
      <c r="A93" s="35" t="s">
        <v>92</v>
      </c>
      <c r="B93" s="280" t="s">
        <v>195</v>
      </c>
      <c r="C93" s="280"/>
      <c r="D93" s="280"/>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row>
    <row r="94" spans="1:43" ht="82.15" customHeight="1" x14ac:dyDescent="0.45">
      <c r="A94" s="35"/>
      <c r="B94" s="279" t="s">
        <v>196</v>
      </c>
      <c r="C94" s="279"/>
      <c r="D94" s="279"/>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row>
    <row r="95" spans="1:43" s="41" customFormat="1" ht="50.65" customHeight="1" x14ac:dyDescent="0.45">
      <c r="A95" s="35"/>
      <c r="B95" s="281" t="s">
        <v>194</v>
      </c>
      <c r="C95" s="281"/>
      <c r="D95" s="281"/>
      <c r="E95" s="259"/>
      <c r="F95" s="259"/>
      <c r="G95" s="259"/>
      <c r="H95" s="259"/>
      <c r="I95" s="259"/>
      <c r="J95" s="259"/>
      <c r="K95" s="259"/>
      <c r="L95" s="259"/>
      <c r="M95" s="259"/>
      <c r="N95" s="259"/>
      <c r="O95" s="259"/>
      <c r="P95" s="259"/>
      <c r="Q95" s="39"/>
      <c r="R95" s="39"/>
      <c r="S95" s="40"/>
      <c r="T95" s="40"/>
      <c r="U95" s="40"/>
      <c r="V95" s="40"/>
      <c r="W95" s="34"/>
      <c r="X95" s="40"/>
      <c r="Y95" s="40"/>
      <c r="Z95" s="40"/>
      <c r="AA95" s="40"/>
      <c r="AB95" s="40"/>
      <c r="AC95" s="40"/>
      <c r="AD95" s="40"/>
      <c r="AE95" s="40"/>
      <c r="AF95" s="40"/>
      <c r="AG95" s="40"/>
      <c r="AH95" s="34"/>
      <c r="AI95" s="34"/>
      <c r="AJ95" s="34"/>
      <c r="AK95" s="34"/>
      <c r="AL95" s="34"/>
      <c r="AM95" s="40"/>
      <c r="AN95" s="40"/>
      <c r="AO95" s="40"/>
      <c r="AP95" s="40"/>
      <c r="AQ95" s="42"/>
    </row>
    <row r="96" spans="1:43" x14ac:dyDescent="0.45">
      <c r="A96" s="35" t="s">
        <v>96</v>
      </c>
      <c r="B96" s="33" t="s">
        <v>127</v>
      </c>
      <c r="C96" s="34"/>
      <c r="D96" s="34"/>
      <c r="E96" s="34"/>
      <c r="F96" s="34"/>
      <c r="G96" s="34"/>
      <c r="H96" s="34"/>
      <c r="I96" s="34"/>
      <c r="J96" s="34"/>
      <c r="K96" s="34"/>
      <c r="L96" s="34"/>
      <c r="M96" s="34"/>
      <c r="N96" s="42"/>
      <c r="O96" s="34"/>
      <c r="P96" s="34"/>
      <c r="Q96" s="34"/>
      <c r="R96" s="34"/>
      <c r="S96" s="34"/>
      <c r="T96" s="34"/>
      <c r="U96" s="42"/>
      <c r="V96" s="42"/>
      <c r="W96" s="34"/>
      <c r="X96" s="34"/>
      <c r="Y96" s="34"/>
      <c r="Z96" s="34"/>
      <c r="AA96" s="34"/>
      <c r="AB96" s="34"/>
      <c r="AC96" s="34"/>
      <c r="AD96" s="34"/>
      <c r="AE96" s="34"/>
      <c r="AF96" s="34"/>
      <c r="AG96" s="34"/>
      <c r="AH96" s="34"/>
      <c r="AI96" s="34"/>
      <c r="AJ96" s="34"/>
      <c r="AK96" s="34"/>
      <c r="AL96" s="34"/>
      <c r="AM96" s="42"/>
      <c r="AN96" s="42"/>
      <c r="AO96" s="42"/>
      <c r="AP96" s="34"/>
      <c r="AQ96" s="34"/>
    </row>
    <row r="97" spans="1:43" x14ac:dyDescent="0.45">
      <c r="A97" s="35"/>
      <c r="B97" s="33" t="s">
        <v>97</v>
      </c>
      <c r="C97" s="34"/>
      <c r="D97" s="34"/>
      <c r="E97" s="34"/>
      <c r="F97" s="34"/>
      <c r="G97" s="34"/>
      <c r="H97" s="34"/>
      <c r="I97" s="34"/>
      <c r="J97" s="34"/>
      <c r="K97" s="34"/>
      <c r="L97" s="34"/>
      <c r="M97" s="34"/>
      <c r="N97" s="34"/>
      <c r="O97" s="34"/>
      <c r="P97" s="34"/>
      <c r="Q97" s="34"/>
      <c r="R97" s="34"/>
      <c r="S97" s="34"/>
      <c r="T97" s="34"/>
      <c r="U97" s="34"/>
      <c r="V97" s="34"/>
      <c r="W97" s="42"/>
      <c r="X97" s="34"/>
      <c r="Y97" s="34"/>
      <c r="Z97" s="34"/>
      <c r="AA97" s="34"/>
      <c r="AB97" s="34"/>
      <c r="AC97" s="34"/>
      <c r="AD97" s="34"/>
      <c r="AE97" s="34"/>
      <c r="AF97" s="34"/>
      <c r="AG97" s="34"/>
      <c r="AH97" s="34"/>
      <c r="AI97" s="34"/>
      <c r="AJ97" s="34"/>
      <c r="AK97" s="34"/>
      <c r="AL97" s="34"/>
      <c r="AM97" s="34"/>
      <c r="AN97" s="34"/>
      <c r="AO97" s="34"/>
      <c r="AP97" s="34"/>
      <c r="AQ97" s="34"/>
    </row>
    <row r="98" spans="1:43" x14ac:dyDescent="0.45">
      <c r="A98" s="35" t="s">
        <v>107</v>
      </c>
      <c r="B98" s="33" t="s">
        <v>163</v>
      </c>
      <c r="C98" s="34"/>
      <c r="D98" s="34"/>
      <c r="E98" s="34"/>
      <c r="F98" s="34"/>
      <c r="G98" s="34"/>
      <c r="H98" s="34"/>
      <c r="I98" s="34"/>
      <c r="J98" s="34"/>
      <c r="K98" s="34"/>
      <c r="L98" s="34"/>
      <c r="M98" s="34"/>
      <c r="N98" s="42"/>
      <c r="O98" s="34"/>
      <c r="P98" s="34"/>
      <c r="Q98" s="34"/>
      <c r="R98" s="34"/>
      <c r="S98" s="34"/>
      <c r="T98" s="34"/>
      <c r="U98" s="42"/>
      <c r="V98" s="42"/>
      <c r="W98" s="34"/>
      <c r="X98" s="34"/>
      <c r="Y98" s="34"/>
      <c r="Z98" s="34"/>
      <c r="AA98" s="34"/>
      <c r="AB98" s="34"/>
      <c r="AC98" s="34"/>
      <c r="AD98" s="34"/>
      <c r="AE98" s="34"/>
      <c r="AF98" s="34"/>
      <c r="AG98" s="34"/>
      <c r="AH98" s="34"/>
      <c r="AI98" s="34"/>
      <c r="AJ98" s="34"/>
      <c r="AK98" s="34"/>
      <c r="AL98" s="34"/>
      <c r="AM98" s="42"/>
      <c r="AN98" s="42"/>
      <c r="AO98" s="42"/>
      <c r="AP98" s="34"/>
      <c r="AQ98" s="34"/>
    </row>
    <row r="99" spans="1:43" ht="15.75" customHeight="1" x14ac:dyDescent="0.45">
      <c r="A99" s="35" t="s">
        <v>113</v>
      </c>
      <c r="B99" s="33" t="s">
        <v>114</v>
      </c>
      <c r="C99" s="33"/>
      <c r="D99" s="33"/>
      <c r="E99" s="34"/>
      <c r="F99" s="34"/>
      <c r="G99" s="34"/>
      <c r="H99" s="34"/>
      <c r="I99" s="34"/>
      <c r="J99" s="34"/>
      <c r="K99" s="34"/>
      <c r="L99" s="34"/>
      <c r="M99" s="34"/>
      <c r="N99" s="34"/>
      <c r="O99" s="34"/>
      <c r="P99" s="34"/>
      <c r="Q99" s="162"/>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row>
    <row r="100" spans="1:43" s="163" customFormat="1" ht="15.75" customHeight="1" x14ac:dyDescent="0.45">
      <c r="A100" s="35" t="s">
        <v>116</v>
      </c>
      <c r="B100" s="33" t="s">
        <v>155</v>
      </c>
      <c r="C100" s="161"/>
      <c r="D100" s="161"/>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c r="AI100" s="34"/>
      <c r="AJ100" s="162"/>
      <c r="AK100" s="162"/>
      <c r="AL100" s="162"/>
      <c r="AM100" s="162"/>
      <c r="AN100" s="162"/>
      <c r="AO100" s="162"/>
      <c r="AP100" s="162"/>
      <c r="AQ100" s="162"/>
    </row>
    <row r="101" spans="1:43" s="163" customFormat="1" ht="15.75" customHeight="1" x14ac:dyDescent="0.45">
      <c r="A101" s="160"/>
      <c r="B101" s="33" t="s">
        <v>143</v>
      </c>
      <c r="C101" s="161"/>
      <c r="D101" s="161"/>
      <c r="E101" s="162"/>
      <c r="F101" s="162"/>
      <c r="G101" s="162"/>
      <c r="H101" s="162"/>
      <c r="I101" s="162"/>
      <c r="J101" s="162"/>
      <c r="K101" s="162"/>
      <c r="L101" s="162"/>
      <c r="M101" s="162"/>
      <c r="N101" s="162"/>
      <c r="O101" s="162"/>
      <c r="P101" s="162"/>
      <c r="Q101" s="34"/>
      <c r="R101" s="162"/>
      <c r="S101" s="162"/>
      <c r="T101" s="162"/>
      <c r="U101" s="162"/>
      <c r="V101" s="162"/>
      <c r="W101" s="162"/>
      <c r="X101" s="162"/>
      <c r="Y101" s="162"/>
      <c r="Z101" s="162"/>
      <c r="AA101" s="162"/>
      <c r="AB101" s="162"/>
      <c r="AC101" s="162"/>
      <c r="AD101" s="162"/>
      <c r="AE101" s="162"/>
      <c r="AF101" s="162"/>
      <c r="AG101" s="162"/>
      <c r="AH101" s="162"/>
      <c r="AI101" s="34"/>
      <c r="AJ101" s="162"/>
      <c r="AK101" s="162"/>
      <c r="AL101" s="162"/>
      <c r="AM101" s="162"/>
      <c r="AN101" s="162"/>
      <c r="AO101" s="162"/>
      <c r="AP101" s="162"/>
      <c r="AQ101" s="162"/>
    </row>
    <row r="102" spans="1:43" ht="15.75" customHeight="1" x14ac:dyDescent="0.45">
      <c r="A102" s="35" t="s">
        <v>118</v>
      </c>
      <c r="B102" s="33" t="s">
        <v>188</v>
      </c>
      <c r="C102" s="33"/>
      <c r="D102" s="33"/>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row>
    <row r="103" spans="1:43" ht="15.75" customHeight="1" x14ac:dyDescent="0.45">
      <c r="A103" s="35" t="s">
        <v>122</v>
      </c>
      <c r="B103" s="33" t="s">
        <v>132</v>
      </c>
      <c r="C103" s="33"/>
      <c r="D103" s="33"/>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row>
    <row r="104" spans="1:43" ht="15.75" customHeight="1" x14ac:dyDescent="0.45">
      <c r="A104" s="35" t="s">
        <v>121</v>
      </c>
      <c r="B104" s="33" t="s">
        <v>200</v>
      </c>
      <c r="C104" s="33"/>
      <c r="D104" s="33"/>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row>
    <row r="105" spans="1:43" ht="15.75" customHeight="1" x14ac:dyDescent="0.45">
      <c r="A105" s="35" t="s">
        <v>126</v>
      </c>
      <c r="B105" s="33" t="s">
        <v>187</v>
      </c>
      <c r="C105" s="33"/>
      <c r="D105" s="33"/>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row>
    <row r="106" spans="1:43" ht="15.6" customHeight="1" x14ac:dyDescent="0.45">
      <c r="A106" s="35" t="s">
        <v>129</v>
      </c>
      <c r="B106" s="33" t="s">
        <v>130</v>
      </c>
      <c r="C106" s="33"/>
      <c r="D106" s="33"/>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row>
    <row r="107" spans="1:43" ht="15.75" customHeight="1" x14ac:dyDescent="0.45">
      <c r="A107" s="35" t="s">
        <v>135</v>
      </c>
      <c r="B107" s="33" t="s">
        <v>183</v>
      </c>
      <c r="C107" s="33"/>
      <c r="D107" s="33"/>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row>
    <row r="108" spans="1:43" ht="15.75" customHeight="1" x14ac:dyDescent="0.45">
      <c r="A108" s="35" t="s">
        <v>146</v>
      </c>
      <c r="B108" s="33" t="s">
        <v>145</v>
      </c>
      <c r="C108" s="33"/>
      <c r="D108" s="33"/>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row>
    <row r="109" spans="1:43" ht="15.75" customHeight="1" x14ac:dyDescent="0.45">
      <c r="A109" s="35" t="s">
        <v>148</v>
      </c>
      <c r="B109" s="33" t="s">
        <v>172</v>
      </c>
      <c r="C109" s="33"/>
      <c r="D109" s="33"/>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row>
    <row r="110" spans="1:43" ht="15.75" customHeight="1" x14ac:dyDescent="0.45">
      <c r="A110" s="35" t="s">
        <v>152</v>
      </c>
      <c r="B110" s="33" t="s">
        <v>161</v>
      </c>
      <c r="C110" s="33"/>
      <c r="D110" s="33"/>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row>
    <row r="111" spans="1:43" ht="15.75" customHeight="1" x14ac:dyDescent="0.45">
      <c r="A111" s="35" t="s">
        <v>157</v>
      </c>
      <c r="B111" s="33" t="s">
        <v>184</v>
      </c>
      <c r="C111" s="33"/>
      <c r="D111" s="33"/>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row>
    <row r="112" spans="1:43" s="194" customFormat="1" x14ac:dyDescent="0.45">
      <c r="A112" s="195" t="s">
        <v>165</v>
      </c>
      <c r="B112" s="33" t="s">
        <v>164</v>
      </c>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E112" s="34"/>
      <c r="AF112" s="34"/>
      <c r="AG112" s="34"/>
      <c r="AH112" s="34"/>
      <c r="AI112" s="34"/>
      <c r="AJ112" s="34"/>
      <c r="AK112" s="34"/>
      <c r="AL112" s="34"/>
      <c r="AM112" s="34"/>
      <c r="AN112" s="34"/>
      <c r="AO112" s="34"/>
      <c r="AP112" s="34"/>
      <c r="AQ112" s="34"/>
    </row>
    <row r="113" spans="1:43" x14ac:dyDescent="0.45">
      <c r="A113" s="195" t="s">
        <v>170</v>
      </c>
      <c r="B113" s="213" t="s">
        <v>171</v>
      </c>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row>
    <row r="114" spans="1:43" x14ac:dyDescent="0.45">
      <c r="A114" s="195" t="s">
        <v>182</v>
      </c>
      <c r="B114" s="213" t="s">
        <v>181</v>
      </c>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row>
    <row r="115" spans="1:43" ht="16.5" customHeight="1" x14ac:dyDescent="0.45">
      <c r="A115" s="195" t="s">
        <v>180</v>
      </c>
      <c r="B115" s="261" t="s">
        <v>190</v>
      </c>
      <c r="C115" s="261"/>
      <c r="D115" s="261"/>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row>
    <row r="116" spans="1:43" x14ac:dyDescent="0.45">
      <c r="A116" s="195" t="s">
        <v>191</v>
      </c>
      <c r="B116" s="257" t="s">
        <v>192</v>
      </c>
      <c r="C116" s="258"/>
      <c r="D116" s="258"/>
      <c r="E116" s="22"/>
      <c r="F116" s="22"/>
      <c r="G116" s="22"/>
      <c r="H116" s="22"/>
      <c r="I116" s="22"/>
      <c r="J116" s="22"/>
      <c r="K116" s="22"/>
      <c r="L116" s="22"/>
      <c r="M116" s="22"/>
      <c r="N116" s="22"/>
      <c r="O116" s="22"/>
      <c r="P116" s="32"/>
      <c r="Q116" s="32"/>
      <c r="R116" s="22"/>
      <c r="S116" s="22"/>
      <c r="T116" s="22"/>
      <c r="U116" s="22"/>
      <c r="V116" s="22"/>
      <c r="W116" s="22"/>
      <c r="X116" s="32"/>
      <c r="Y116" s="32"/>
      <c r="Z116" s="32"/>
      <c r="AA116" s="22"/>
      <c r="AB116" s="22"/>
      <c r="AC116" s="22"/>
      <c r="AE116" s="32"/>
      <c r="AF116" s="22"/>
      <c r="AG116" s="22"/>
      <c r="AH116" s="22"/>
      <c r="AI116" s="31"/>
      <c r="AJ116" s="22"/>
      <c r="AK116" s="22"/>
      <c r="AL116" s="22"/>
      <c r="AM116" s="22"/>
      <c r="AN116" s="22"/>
      <c r="AO116" s="22"/>
      <c r="AP116" s="22"/>
      <c r="AQ116" s="22"/>
    </row>
    <row r="117" spans="1:43" x14ac:dyDescent="0.45">
      <c r="A117" s="36"/>
      <c r="E117" s="22"/>
      <c r="F117" s="22"/>
      <c r="G117" s="22"/>
      <c r="H117" s="22"/>
      <c r="I117" s="22"/>
      <c r="J117" s="22"/>
      <c r="K117" s="22"/>
      <c r="L117" s="22"/>
      <c r="M117" s="22"/>
      <c r="N117" s="22"/>
      <c r="O117" s="22"/>
      <c r="P117" s="32"/>
      <c r="Q117" s="32"/>
      <c r="R117" s="22"/>
      <c r="S117" s="22"/>
      <c r="T117" s="22"/>
      <c r="U117" s="22"/>
      <c r="V117" s="22"/>
      <c r="W117" s="22"/>
      <c r="X117" s="32"/>
      <c r="Y117" s="32"/>
      <c r="Z117" s="32"/>
      <c r="AA117" s="22"/>
      <c r="AB117" s="22"/>
      <c r="AC117" s="22"/>
      <c r="AE117" s="32"/>
      <c r="AF117" s="22"/>
      <c r="AG117" s="22"/>
      <c r="AH117" s="22"/>
      <c r="AI117" s="31"/>
      <c r="AJ117" s="22"/>
      <c r="AK117" s="22"/>
      <c r="AL117" s="22"/>
      <c r="AM117" s="22"/>
      <c r="AN117" s="22"/>
      <c r="AO117" s="22"/>
      <c r="AP117" s="22"/>
      <c r="AQ117" s="22"/>
    </row>
    <row r="118" spans="1:43" x14ac:dyDescent="0.45">
      <c r="A118" s="36"/>
      <c r="E118" s="22"/>
      <c r="F118" s="22"/>
      <c r="G118" s="22"/>
      <c r="H118" s="22"/>
      <c r="I118" s="22"/>
      <c r="J118" s="22"/>
      <c r="K118" s="22"/>
      <c r="L118" s="22"/>
      <c r="M118" s="22"/>
      <c r="N118" s="22"/>
      <c r="O118" s="22"/>
      <c r="P118" s="32"/>
      <c r="Q118" s="32"/>
      <c r="R118" s="22"/>
      <c r="S118" s="22"/>
      <c r="T118" s="22"/>
      <c r="U118" s="22"/>
      <c r="V118" s="22"/>
      <c r="W118" s="22"/>
      <c r="X118" s="32"/>
      <c r="Y118" s="32"/>
      <c r="Z118" s="32"/>
      <c r="AA118" s="22"/>
      <c r="AB118" s="22"/>
      <c r="AC118" s="22"/>
      <c r="AE118" s="32"/>
      <c r="AF118" s="22"/>
      <c r="AG118" s="22"/>
      <c r="AH118" s="31"/>
      <c r="AI118" s="31"/>
      <c r="AJ118" s="22"/>
      <c r="AK118" s="22"/>
      <c r="AL118" s="22"/>
      <c r="AM118" s="22"/>
      <c r="AN118" s="22"/>
      <c r="AO118" s="22"/>
      <c r="AP118" s="22"/>
      <c r="AQ118" s="22"/>
    </row>
    <row r="119" spans="1:43" x14ac:dyDescent="0.45">
      <c r="A119" s="36"/>
      <c r="E119" s="22"/>
      <c r="F119" s="22"/>
      <c r="G119" s="22"/>
      <c r="H119" s="22"/>
      <c r="I119" s="22"/>
      <c r="J119" s="22"/>
      <c r="K119" s="22"/>
      <c r="L119" s="22"/>
      <c r="M119" s="22"/>
      <c r="N119" s="22"/>
      <c r="O119" s="22"/>
      <c r="P119" s="32"/>
      <c r="Q119" s="32"/>
      <c r="R119" s="22"/>
      <c r="S119" s="22"/>
      <c r="T119" s="22"/>
      <c r="U119" s="22"/>
      <c r="V119" s="22"/>
      <c r="W119" s="22"/>
      <c r="X119" s="32"/>
      <c r="Y119" s="32"/>
      <c r="Z119" s="32"/>
      <c r="AA119" s="22"/>
      <c r="AB119" s="22"/>
      <c r="AC119" s="22"/>
      <c r="AE119" s="32"/>
      <c r="AF119" s="22"/>
      <c r="AG119" s="22"/>
      <c r="AH119" s="31"/>
      <c r="AI119" s="31"/>
      <c r="AJ119" s="22"/>
      <c r="AK119" s="22"/>
      <c r="AL119" s="22"/>
      <c r="AM119" s="22"/>
      <c r="AN119" s="22"/>
      <c r="AO119" s="22"/>
      <c r="AP119" s="22"/>
      <c r="AQ119" s="22"/>
    </row>
    <row r="120" spans="1:43" x14ac:dyDescent="0.45">
      <c r="A120" s="36"/>
      <c r="E120" s="22"/>
      <c r="F120" s="22"/>
      <c r="G120" s="22"/>
      <c r="H120" s="22"/>
      <c r="I120" s="22"/>
      <c r="J120" s="22"/>
      <c r="K120" s="22"/>
      <c r="L120" s="22"/>
      <c r="M120" s="22"/>
      <c r="N120" s="22"/>
      <c r="O120" s="22"/>
      <c r="P120" s="32"/>
      <c r="Q120" s="31"/>
      <c r="R120" s="22"/>
      <c r="S120" s="22"/>
      <c r="T120" s="22"/>
      <c r="U120" s="22"/>
      <c r="V120" s="22"/>
      <c r="W120" s="22"/>
      <c r="X120" s="32"/>
      <c r="Y120" s="32"/>
      <c r="Z120" s="32"/>
      <c r="AA120" s="22"/>
      <c r="AB120" s="22"/>
      <c r="AC120" s="22"/>
      <c r="AE120" s="32"/>
      <c r="AF120" s="22"/>
      <c r="AG120" s="22"/>
      <c r="AH120" s="31"/>
      <c r="AI120" s="31"/>
      <c r="AJ120" s="22"/>
      <c r="AK120" s="22"/>
      <c r="AL120" s="22"/>
      <c r="AM120" s="22"/>
      <c r="AN120" s="22"/>
      <c r="AO120" s="22"/>
      <c r="AP120" s="22"/>
      <c r="AQ120" s="22"/>
    </row>
    <row r="121" spans="1:43" s="31" customFormat="1" x14ac:dyDescent="0.45">
      <c r="A121" s="30"/>
      <c r="H121" s="22"/>
      <c r="I121" s="22"/>
      <c r="J121" s="22"/>
      <c r="K121" s="22"/>
      <c r="L121" s="22"/>
      <c r="M121" s="22"/>
      <c r="W121" s="22"/>
      <c r="AJ121"/>
      <c r="AK121" s="22"/>
      <c r="AL121" s="22"/>
      <c r="AQ121" s="22"/>
    </row>
    <row r="122" spans="1:43" s="31" customFormat="1" x14ac:dyDescent="0.45">
      <c r="A122" s="30"/>
      <c r="H122" s="22"/>
      <c r="I122" s="22"/>
      <c r="J122" s="22"/>
      <c r="K122" s="22"/>
      <c r="L122" s="22"/>
      <c r="M122" s="22"/>
      <c r="W122" s="22"/>
      <c r="AJ122"/>
      <c r="AK122" s="22"/>
      <c r="AL122" s="22"/>
      <c r="AQ122" s="22"/>
    </row>
    <row r="123" spans="1:43" s="31" customFormat="1" x14ac:dyDescent="0.45">
      <c r="A123" s="30"/>
      <c r="H123" s="22"/>
      <c r="I123" s="22"/>
      <c r="J123" s="22"/>
      <c r="K123" s="22"/>
      <c r="L123" s="22"/>
      <c r="M123" s="22"/>
      <c r="AJ123"/>
      <c r="AK123" s="22"/>
      <c r="AL123" s="22"/>
      <c r="AQ123" s="22"/>
    </row>
    <row r="124" spans="1:43" s="31" customFormat="1" x14ac:dyDescent="0.45">
      <c r="A124" s="30"/>
      <c r="H124" s="22"/>
      <c r="I124" s="22"/>
      <c r="J124" s="22"/>
      <c r="K124" s="22"/>
      <c r="L124" s="22"/>
      <c r="M124" s="22"/>
      <c r="AJ124"/>
      <c r="AK124" s="22"/>
      <c r="AL124" s="22"/>
      <c r="AQ124" s="22"/>
    </row>
    <row r="125" spans="1:43" s="31" customFormat="1" x14ac:dyDescent="0.45">
      <c r="A125" s="30"/>
      <c r="H125" s="22"/>
      <c r="I125" s="22"/>
      <c r="J125" s="22"/>
      <c r="K125" s="22"/>
      <c r="L125" s="22"/>
      <c r="M125" s="22"/>
      <c r="AJ125"/>
      <c r="AK125" s="22"/>
      <c r="AL125" s="22"/>
      <c r="AQ125" s="22"/>
    </row>
    <row r="126" spans="1:43" s="31" customFormat="1" x14ac:dyDescent="0.45">
      <c r="A126" s="30"/>
      <c r="H126" s="22"/>
      <c r="I126" s="22"/>
      <c r="J126" s="22"/>
      <c r="K126" s="22"/>
      <c r="L126" s="22"/>
      <c r="M126" s="22"/>
      <c r="AJ126"/>
      <c r="AK126" s="22"/>
      <c r="AL126" s="22"/>
      <c r="AQ126" s="22"/>
    </row>
    <row r="127" spans="1:43" s="31" customFormat="1" x14ac:dyDescent="0.45">
      <c r="A127" s="30"/>
      <c r="H127" s="22"/>
      <c r="I127" s="22"/>
      <c r="J127" s="22"/>
      <c r="K127" s="22"/>
      <c r="L127" s="22"/>
      <c r="M127" s="22"/>
      <c r="AJ127"/>
      <c r="AK127" s="22"/>
      <c r="AL127" s="22"/>
      <c r="AQ127" s="22"/>
    </row>
    <row r="128" spans="1:43" s="31" customFormat="1" x14ac:dyDescent="0.45">
      <c r="A128" s="30"/>
      <c r="H128" s="22"/>
      <c r="I128" s="22"/>
      <c r="J128" s="22"/>
      <c r="K128" s="22"/>
      <c r="L128" s="22"/>
      <c r="M128" s="22"/>
      <c r="AJ128"/>
      <c r="AK128" s="22"/>
      <c r="AL128" s="22"/>
      <c r="AQ128" s="22"/>
    </row>
    <row r="129" spans="1:43" s="31" customFormat="1" x14ac:dyDescent="0.45">
      <c r="A129" s="30"/>
      <c r="H129" s="22"/>
      <c r="I129" s="22"/>
      <c r="J129" s="22"/>
      <c r="K129" s="22"/>
      <c r="L129" s="22"/>
      <c r="M129" s="22"/>
      <c r="AJ129"/>
      <c r="AK129" s="22"/>
      <c r="AL129" s="22"/>
      <c r="AQ129" s="22"/>
    </row>
    <row r="130" spans="1:43" s="31" customFormat="1" x14ac:dyDescent="0.45">
      <c r="A130" s="30"/>
      <c r="H130" s="22"/>
      <c r="I130" s="22"/>
      <c r="J130" s="22"/>
      <c r="K130" s="22"/>
      <c r="L130" s="22"/>
      <c r="M130" s="22"/>
      <c r="AJ130"/>
      <c r="AK130" s="22"/>
      <c r="AL130" s="22"/>
      <c r="AQ130" s="22"/>
    </row>
    <row r="131" spans="1:43" s="31" customFormat="1" x14ac:dyDescent="0.45">
      <c r="A131" s="30"/>
      <c r="H131" s="22"/>
      <c r="I131" s="22"/>
      <c r="J131" s="22"/>
      <c r="K131" s="22"/>
      <c r="L131" s="22"/>
      <c r="M131" s="22"/>
      <c r="AJ131"/>
      <c r="AK131" s="22"/>
      <c r="AL131" s="22"/>
      <c r="AQ131" s="22"/>
    </row>
    <row r="132" spans="1:43" s="31" customFormat="1" x14ac:dyDescent="0.45">
      <c r="A132" s="30"/>
      <c r="H132" s="22"/>
      <c r="I132" s="22"/>
      <c r="J132" s="22"/>
      <c r="K132" s="22"/>
      <c r="L132" s="22"/>
      <c r="M132" s="22"/>
      <c r="AJ132"/>
      <c r="AK132" s="22"/>
      <c r="AL132" s="22"/>
      <c r="AQ132" s="22"/>
    </row>
    <row r="133" spans="1:43" s="31" customFormat="1" x14ac:dyDescent="0.45">
      <c r="A133" s="30"/>
      <c r="H133" s="22"/>
      <c r="I133" s="22"/>
      <c r="J133" s="22"/>
      <c r="K133" s="22"/>
      <c r="L133" s="22"/>
      <c r="M133" s="22"/>
      <c r="AJ133"/>
      <c r="AK133" s="22"/>
      <c r="AL133" s="22"/>
      <c r="AQ133" s="22"/>
    </row>
    <row r="134" spans="1:43" s="31" customFormat="1" x14ac:dyDescent="0.45">
      <c r="A134" s="30"/>
      <c r="H134" s="22"/>
      <c r="I134" s="22"/>
      <c r="J134" s="22"/>
      <c r="K134" s="22"/>
      <c r="L134" s="22"/>
      <c r="M134" s="22"/>
      <c r="AJ134"/>
      <c r="AK134" s="22"/>
      <c r="AL134" s="22"/>
      <c r="AQ134" s="22"/>
    </row>
    <row r="135" spans="1:43" s="31" customFormat="1" x14ac:dyDescent="0.45">
      <c r="A135" s="30"/>
      <c r="H135" s="22"/>
      <c r="I135" s="22"/>
      <c r="J135" s="22"/>
      <c r="K135" s="22"/>
      <c r="L135" s="22"/>
      <c r="M135" s="22"/>
      <c r="AJ135"/>
      <c r="AK135" s="22"/>
      <c r="AL135" s="22"/>
      <c r="AQ135" s="22"/>
    </row>
    <row r="136" spans="1:43" s="31" customFormat="1" x14ac:dyDescent="0.45">
      <c r="A136" s="30"/>
      <c r="H136" s="22"/>
      <c r="I136" s="22"/>
      <c r="J136" s="22"/>
      <c r="K136" s="22"/>
      <c r="L136" s="22"/>
      <c r="M136" s="22"/>
      <c r="AJ136"/>
      <c r="AK136" s="22"/>
      <c r="AL136" s="22"/>
      <c r="AQ136" s="22"/>
    </row>
    <row r="137" spans="1:43" s="31" customFormat="1" x14ac:dyDescent="0.45">
      <c r="A137" s="30"/>
      <c r="H137" s="22"/>
      <c r="I137" s="22"/>
      <c r="J137" s="22"/>
      <c r="K137" s="22"/>
      <c r="L137" s="22"/>
      <c r="M137" s="22"/>
      <c r="AJ137"/>
      <c r="AK137" s="22"/>
      <c r="AL137" s="22"/>
      <c r="AQ137" s="22"/>
    </row>
    <row r="138" spans="1:43" s="31" customFormat="1" x14ac:dyDescent="0.45">
      <c r="A138" s="30"/>
      <c r="H138" s="22"/>
      <c r="I138" s="22"/>
      <c r="J138" s="22"/>
      <c r="K138" s="22"/>
      <c r="L138" s="22"/>
      <c r="M138" s="22"/>
      <c r="AJ138"/>
      <c r="AK138" s="22"/>
      <c r="AL138" s="22"/>
      <c r="AQ138" s="22"/>
    </row>
    <row r="139" spans="1:43" s="31" customFormat="1" x14ac:dyDescent="0.45">
      <c r="A139" s="30"/>
      <c r="H139" s="22"/>
      <c r="I139" s="22"/>
      <c r="J139" s="22"/>
      <c r="K139" s="22"/>
      <c r="L139" s="22"/>
      <c r="M139" s="22"/>
      <c r="AJ139"/>
      <c r="AK139" s="22"/>
      <c r="AL139" s="22"/>
      <c r="AQ139" s="22"/>
    </row>
    <row r="140" spans="1:43" s="31" customFormat="1" x14ac:dyDescent="0.45">
      <c r="A140" s="30"/>
      <c r="H140" s="22"/>
      <c r="I140" s="22"/>
      <c r="J140" s="22"/>
      <c r="K140" s="22"/>
      <c r="L140" s="22"/>
      <c r="M140" s="22"/>
      <c r="AJ140"/>
      <c r="AK140" s="22"/>
      <c r="AL140" s="22"/>
      <c r="AQ140" s="22"/>
    </row>
    <row r="141" spans="1:43" s="31" customFormat="1" x14ac:dyDescent="0.45">
      <c r="A141" s="30"/>
      <c r="H141" s="22"/>
      <c r="I141" s="22"/>
      <c r="J141" s="22"/>
      <c r="K141" s="22"/>
      <c r="L141" s="22"/>
      <c r="M141" s="22"/>
      <c r="AJ141"/>
      <c r="AK141" s="22"/>
      <c r="AL141" s="22"/>
      <c r="AQ141" s="22"/>
    </row>
    <row r="142" spans="1:43" s="31" customFormat="1" x14ac:dyDescent="0.45">
      <c r="A142" s="30"/>
      <c r="H142" s="22"/>
      <c r="I142" s="22"/>
      <c r="J142" s="22"/>
      <c r="K142" s="22"/>
      <c r="L142" s="22"/>
      <c r="M142" s="22"/>
      <c r="AJ142"/>
      <c r="AK142" s="22"/>
      <c r="AL142" s="22"/>
      <c r="AQ142" s="22"/>
    </row>
    <row r="143" spans="1:43" s="31" customFormat="1" x14ac:dyDescent="0.45">
      <c r="A143" s="30"/>
      <c r="H143" s="22"/>
      <c r="I143" s="22"/>
      <c r="J143" s="22"/>
      <c r="K143" s="22"/>
      <c r="L143" s="22"/>
      <c r="M143" s="22"/>
      <c r="AJ143"/>
      <c r="AK143" s="22"/>
      <c r="AL143" s="22"/>
      <c r="AQ143" s="22"/>
    </row>
    <row r="144" spans="1:43" s="31" customFormat="1" x14ac:dyDescent="0.45">
      <c r="A144" s="30"/>
      <c r="H144" s="22"/>
      <c r="I144" s="22"/>
      <c r="J144" s="22"/>
      <c r="K144" s="22"/>
      <c r="L144" s="22"/>
      <c r="M144" s="22"/>
      <c r="AJ144"/>
      <c r="AK144" s="22"/>
      <c r="AL144" s="22"/>
      <c r="AQ144" s="22"/>
    </row>
    <row r="145" spans="1:43" s="31" customFormat="1" x14ac:dyDescent="0.45">
      <c r="A145" s="30"/>
      <c r="H145" s="22"/>
      <c r="I145" s="22"/>
      <c r="J145" s="22"/>
      <c r="K145" s="22"/>
      <c r="L145" s="22"/>
      <c r="M145" s="22"/>
      <c r="AJ145"/>
      <c r="AK145" s="22"/>
      <c r="AL145" s="22"/>
      <c r="AQ145" s="22"/>
    </row>
    <row r="146" spans="1:43" s="31" customFormat="1" x14ac:dyDescent="0.45">
      <c r="A146" s="30"/>
      <c r="H146" s="22"/>
      <c r="I146" s="22"/>
      <c r="J146" s="22"/>
      <c r="K146" s="22"/>
      <c r="L146" s="22"/>
      <c r="M146" s="22"/>
      <c r="AJ146"/>
      <c r="AK146" s="22"/>
      <c r="AL146" s="22"/>
      <c r="AQ146" s="22"/>
    </row>
    <row r="147" spans="1:43" s="31" customFormat="1" x14ac:dyDescent="0.45">
      <c r="A147" s="30"/>
      <c r="H147" s="22"/>
      <c r="I147" s="22"/>
      <c r="J147" s="22"/>
      <c r="K147" s="22"/>
      <c r="L147" s="22"/>
      <c r="M147" s="22"/>
      <c r="AJ147"/>
      <c r="AK147" s="22"/>
      <c r="AL147" s="22"/>
      <c r="AQ147" s="22"/>
    </row>
    <row r="148" spans="1:43" s="31" customFormat="1" x14ac:dyDescent="0.45">
      <c r="A148" s="30"/>
      <c r="H148" s="22"/>
      <c r="I148" s="22"/>
      <c r="J148" s="22"/>
      <c r="K148" s="22"/>
      <c r="L148" s="22"/>
      <c r="M148" s="22"/>
      <c r="AJ148"/>
      <c r="AK148" s="22"/>
      <c r="AL148" s="22"/>
      <c r="AQ148" s="22"/>
    </row>
    <row r="149" spans="1:43" s="31" customFormat="1" x14ac:dyDescent="0.45">
      <c r="A149" s="30"/>
      <c r="H149" s="22"/>
      <c r="I149" s="22"/>
      <c r="J149" s="22"/>
      <c r="K149" s="22"/>
      <c r="L149" s="22"/>
      <c r="M149" s="22"/>
      <c r="AJ149"/>
      <c r="AK149" s="22"/>
      <c r="AL149" s="22"/>
      <c r="AQ149" s="22"/>
    </row>
    <row r="150" spans="1:43" s="31" customFormat="1" x14ac:dyDescent="0.45">
      <c r="A150" s="30"/>
      <c r="H150" s="22"/>
      <c r="I150" s="22"/>
      <c r="J150" s="22"/>
      <c r="K150" s="22"/>
      <c r="L150" s="22"/>
      <c r="M150" s="22"/>
      <c r="AJ150"/>
      <c r="AK150" s="22"/>
      <c r="AL150" s="22"/>
      <c r="AQ150" s="22"/>
    </row>
    <row r="151" spans="1:43" s="31" customFormat="1" x14ac:dyDescent="0.45">
      <c r="A151" s="30"/>
      <c r="H151" s="22"/>
      <c r="I151" s="22"/>
      <c r="J151" s="22"/>
      <c r="K151" s="22"/>
      <c r="L151" s="22"/>
      <c r="M151" s="22"/>
      <c r="AJ151"/>
      <c r="AK151" s="22"/>
      <c r="AL151" s="22"/>
      <c r="AQ151" s="22"/>
    </row>
    <row r="152" spans="1:43" s="31" customFormat="1" x14ac:dyDescent="0.45">
      <c r="A152" s="30"/>
      <c r="H152" s="22"/>
      <c r="I152" s="22"/>
      <c r="J152" s="22"/>
      <c r="K152" s="22"/>
      <c r="L152" s="22"/>
      <c r="M152" s="22"/>
      <c r="AJ152"/>
      <c r="AK152" s="22"/>
      <c r="AL152" s="22"/>
      <c r="AQ152" s="22"/>
    </row>
    <row r="153" spans="1:43" s="31" customFormat="1" x14ac:dyDescent="0.45">
      <c r="A153" s="30"/>
      <c r="H153" s="22"/>
      <c r="I153" s="22"/>
      <c r="J153" s="22"/>
      <c r="K153" s="22"/>
      <c r="L153" s="22"/>
      <c r="M153" s="22"/>
      <c r="AJ153"/>
      <c r="AK153" s="22"/>
      <c r="AL153" s="22"/>
      <c r="AQ153" s="22"/>
    </row>
    <row r="154" spans="1:43" s="31" customFormat="1" x14ac:dyDescent="0.45">
      <c r="A154" s="30"/>
      <c r="H154" s="22"/>
      <c r="I154" s="22"/>
      <c r="J154" s="22"/>
      <c r="K154" s="22"/>
      <c r="L154" s="22"/>
      <c r="M154" s="22"/>
      <c r="AJ154"/>
      <c r="AK154" s="22"/>
      <c r="AL154" s="22"/>
      <c r="AQ154" s="22"/>
    </row>
    <row r="155" spans="1:43" s="31" customFormat="1" x14ac:dyDescent="0.45">
      <c r="A155" s="30"/>
      <c r="H155" s="22"/>
      <c r="I155" s="22"/>
      <c r="J155" s="22"/>
      <c r="K155" s="22"/>
      <c r="L155" s="22"/>
      <c r="M155" s="22"/>
      <c r="AJ155"/>
      <c r="AK155" s="22"/>
      <c r="AL155" s="22"/>
      <c r="AQ155" s="22"/>
    </row>
    <row r="156" spans="1:43" s="31" customFormat="1" x14ac:dyDescent="0.45">
      <c r="A156" s="30"/>
      <c r="H156" s="22"/>
      <c r="I156" s="22"/>
      <c r="J156" s="22"/>
      <c r="K156" s="22"/>
      <c r="L156" s="22"/>
      <c r="M156" s="22"/>
      <c r="AJ156"/>
      <c r="AK156" s="22"/>
      <c r="AL156" s="22"/>
      <c r="AQ156" s="22"/>
    </row>
    <row r="157" spans="1:43" s="31" customFormat="1" x14ac:dyDescent="0.45">
      <c r="A157" s="30"/>
      <c r="H157" s="22"/>
      <c r="I157" s="22"/>
      <c r="J157" s="22"/>
      <c r="K157" s="22"/>
      <c r="L157" s="22"/>
      <c r="M157" s="22"/>
      <c r="AJ157"/>
      <c r="AK157" s="22"/>
      <c r="AL157" s="22"/>
      <c r="AQ157" s="22"/>
    </row>
    <row r="158" spans="1:43" s="31" customFormat="1" x14ac:dyDescent="0.45">
      <c r="A158" s="30"/>
      <c r="H158" s="22"/>
      <c r="I158" s="22"/>
      <c r="J158" s="22"/>
      <c r="K158" s="22"/>
      <c r="L158" s="22"/>
      <c r="M158" s="22"/>
      <c r="AJ158"/>
      <c r="AK158" s="22"/>
      <c r="AL158" s="22"/>
      <c r="AQ158" s="22"/>
    </row>
    <row r="159" spans="1:43" s="31" customFormat="1" x14ac:dyDescent="0.45">
      <c r="A159" s="30"/>
      <c r="H159" s="22"/>
      <c r="I159" s="22"/>
      <c r="J159" s="22"/>
      <c r="K159" s="22"/>
      <c r="L159" s="22"/>
      <c r="M159" s="22"/>
      <c r="AJ159"/>
      <c r="AK159" s="22"/>
      <c r="AL159" s="22"/>
      <c r="AQ159" s="22"/>
    </row>
    <row r="160" spans="1:43" s="31" customFormat="1" x14ac:dyDescent="0.45">
      <c r="A160" s="30"/>
      <c r="H160" s="22"/>
      <c r="I160" s="22"/>
      <c r="J160" s="22"/>
      <c r="K160" s="22"/>
      <c r="L160" s="22"/>
      <c r="M160" s="22"/>
      <c r="AJ160"/>
      <c r="AK160" s="22"/>
      <c r="AL160" s="22"/>
      <c r="AQ160" s="22"/>
    </row>
    <row r="161" spans="1:43" s="31" customFormat="1" x14ac:dyDescent="0.45">
      <c r="A161" s="30"/>
      <c r="H161" s="22"/>
      <c r="I161" s="22"/>
      <c r="J161" s="22"/>
      <c r="K161" s="22"/>
      <c r="L161" s="22"/>
      <c r="M161" s="22"/>
      <c r="AJ161"/>
      <c r="AK161" s="22"/>
      <c r="AL161" s="22"/>
      <c r="AQ161" s="22"/>
    </row>
    <row r="162" spans="1:43" s="31" customFormat="1" x14ac:dyDescent="0.45">
      <c r="A162" s="30"/>
      <c r="H162" s="22"/>
      <c r="I162" s="22"/>
      <c r="J162" s="22"/>
      <c r="K162" s="22"/>
      <c r="L162" s="22"/>
      <c r="M162" s="22"/>
      <c r="AJ162"/>
      <c r="AK162" s="22"/>
      <c r="AL162" s="22"/>
      <c r="AQ162" s="22"/>
    </row>
    <row r="163" spans="1:43" s="31" customFormat="1" x14ac:dyDescent="0.45">
      <c r="A163" s="30"/>
      <c r="H163" s="22"/>
      <c r="I163" s="22"/>
      <c r="J163" s="22"/>
      <c r="K163" s="22"/>
      <c r="L163" s="22"/>
      <c r="M163" s="22"/>
      <c r="AJ163"/>
      <c r="AK163" s="22"/>
      <c r="AL163" s="22"/>
      <c r="AQ163" s="22"/>
    </row>
    <row r="164" spans="1:43" s="31" customFormat="1" x14ac:dyDescent="0.45">
      <c r="A164" s="30"/>
      <c r="H164" s="22"/>
      <c r="I164" s="22"/>
      <c r="J164" s="22"/>
      <c r="K164" s="22"/>
      <c r="L164" s="22"/>
      <c r="M164" s="22"/>
      <c r="AJ164"/>
      <c r="AK164" s="22"/>
      <c r="AL164" s="22"/>
      <c r="AQ164" s="22"/>
    </row>
    <row r="165" spans="1:43" s="31" customFormat="1" x14ac:dyDescent="0.45">
      <c r="A165" s="30"/>
      <c r="H165" s="22"/>
      <c r="I165" s="22"/>
      <c r="J165" s="22"/>
      <c r="K165" s="22"/>
      <c r="L165" s="22"/>
      <c r="M165" s="22"/>
      <c r="AJ165"/>
      <c r="AK165" s="22"/>
      <c r="AL165" s="22"/>
      <c r="AQ165" s="22"/>
    </row>
    <row r="166" spans="1:43" s="31" customFormat="1" x14ac:dyDescent="0.45">
      <c r="A166" s="30"/>
      <c r="H166" s="22"/>
      <c r="I166" s="22"/>
      <c r="J166" s="22"/>
      <c r="K166" s="22"/>
      <c r="L166" s="22"/>
      <c r="M166" s="22"/>
      <c r="AJ166"/>
      <c r="AK166" s="22"/>
      <c r="AL166" s="22"/>
      <c r="AQ166" s="22"/>
    </row>
    <row r="167" spans="1:43" s="31" customFormat="1" x14ac:dyDescent="0.45">
      <c r="A167" s="30"/>
      <c r="H167" s="22"/>
      <c r="I167" s="22"/>
      <c r="J167" s="22"/>
      <c r="K167" s="22"/>
      <c r="L167" s="22"/>
      <c r="M167" s="22"/>
      <c r="AJ167"/>
      <c r="AK167" s="22"/>
      <c r="AL167" s="22"/>
      <c r="AQ167" s="22"/>
    </row>
    <row r="168" spans="1:43" s="31" customFormat="1" x14ac:dyDescent="0.45">
      <c r="A168" s="30"/>
      <c r="H168" s="22"/>
      <c r="I168" s="22"/>
      <c r="J168" s="22"/>
      <c r="K168" s="22"/>
      <c r="L168" s="22"/>
      <c r="M168" s="22"/>
      <c r="AJ168"/>
      <c r="AK168" s="22"/>
      <c r="AL168" s="22"/>
      <c r="AQ168" s="22"/>
    </row>
    <row r="169" spans="1:43" s="31" customFormat="1" x14ac:dyDescent="0.45">
      <c r="A169" s="30"/>
      <c r="H169" s="22"/>
      <c r="I169" s="22"/>
      <c r="J169" s="22"/>
      <c r="K169" s="22"/>
      <c r="L169" s="22"/>
      <c r="M169" s="22"/>
      <c r="AJ169"/>
      <c r="AK169" s="22"/>
      <c r="AL169" s="22"/>
      <c r="AQ169" s="22"/>
    </row>
    <row r="170" spans="1:43" s="31" customFormat="1" x14ac:dyDescent="0.45">
      <c r="A170" s="30"/>
      <c r="H170" s="22"/>
      <c r="I170" s="22"/>
      <c r="J170" s="22"/>
      <c r="K170" s="22"/>
      <c r="L170" s="22"/>
      <c r="M170" s="22"/>
      <c r="AJ170"/>
      <c r="AK170" s="22"/>
      <c r="AL170" s="22"/>
      <c r="AQ170" s="22"/>
    </row>
    <row r="171" spans="1:43" s="31" customFormat="1" x14ac:dyDescent="0.45">
      <c r="A171" s="30"/>
      <c r="H171" s="22"/>
      <c r="I171" s="22"/>
      <c r="J171" s="22"/>
      <c r="K171" s="22"/>
      <c r="L171" s="22"/>
      <c r="M171" s="22"/>
      <c r="AJ171"/>
      <c r="AK171" s="22"/>
      <c r="AL171" s="22"/>
      <c r="AQ171" s="22"/>
    </row>
    <row r="172" spans="1:43" s="31" customFormat="1" x14ac:dyDescent="0.45">
      <c r="A172" s="30"/>
      <c r="H172" s="22"/>
      <c r="I172" s="22"/>
      <c r="J172" s="22"/>
      <c r="K172" s="22"/>
      <c r="L172" s="22"/>
      <c r="M172" s="22"/>
      <c r="AJ172"/>
      <c r="AK172" s="22"/>
      <c r="AL172" s="22"/>
      <c r="AQ172" s="22"/>
    </row>
    <row r="173" spans="1:43" s="31" customFormat="1" x14ac:dyDescent="0.45">
      <c r="A173" s="30"/>
      <c r="H173" s="22"/>
      <c r="I173" s="22"/>
      <c r="J173" s="22"/>
      <c r="K173" s="22"/>
      <c r="L173" s="22"/>
      <c r="M173" s="22"/>
      <c r="AJ173"/>
      <c r="AK173" s="22"/>
      <c r="AL173" s="22"/>
      <c r="AQ173" s="22"/>
    </row>
    <row r="174" spans="1:43" s="31" customFormat="1" x14ac:dyDescent="0.45">
      <c r="A174" s="30"/>
      <c r="H174" s="22"/>
      <c r="I174" s="22"/>
      <c r="J174" s="22"/>
      <c r="K174" s="22"/>
      <c r="L174" s="22"/>
      <c r="M174" s="22"/>
      <c r="AJ174"/>
      <c r="AK174" s="22"/>
      <c r="AL174" s="22"/>
      <c r="AQ174" s="22"/>
    </row>
    <row r="175" spans="1:43" s="31" customFormat="1" x14ac:dyDescent="0.45">
      <c r="A175" s="30"/>
      <c r="H175" s="22"/>
      <c r="I175" s="22"/>
      <c r="J175" s="22"/>
      <c r="K175" s="22"/>
      <c r="L175" s="22"/>
      <c r="M175" s="22"/>
      <c r="AJ175"/>
      <c r="AK175" s="22"/>
      <c r="AL175" s="22"/>
      <c r="AQ175" s="22"/>
    </row>
    <row r="176" spans="1:43" s="31" customFormat="1" x14ac:dyDescent="0.45">
      <c r="A176" s="30"/>
      <c r="H176" s="22"/>
      <c r="I176" s="22"/>
      <c r="J176" s="22"/>
      <c r="K176" s="22"/>
      <c r="L176" s="22"/>
      <c r="M176" s="22"/>
      <c r="AJ176"/>
      <c r="AK176" s="22"/>
      <c r="AL176" s="22"/>
      <c r="AQ176" s="22"/>
    </row>
    <row r="177" spans="1:43" s="31" customFormat="1" x14ac:dyDescent="0.45">
      <c r="A177" s="30"/>
      <c r="H177" s="22"/>
      <c r="I177" s="22"/>
      <c r="J177" s="22"/>
      <c r="K177" s="22"/>
      <c r="L177" s="22"/>
      <c r="M177" s="22"/>
      <c r="AJ177"/>
      <c r="AK177" s="22"/>
      <c r="AL177" s="22"/>
      <c r="AQ177" s="22"/>
    </row>
    <row r="178" spans="1:43" s="31" customFormat="1" x14ac:dyDescent="0.45">
      <c r="A178" s="30"/>
      <c r="H178" s="22"/>
      <c r="I178" s="22"/>
      <c r="J178" s="22"/>
      <c r="K178" s="22"/>
      <c r="L178" s="22"/>
      <c r="M178" s="22"/>
      <c r="AJ178"/>
      <c r="AK178" s="22"/>
      <c r="AL178" s="22"/>
      <c r="AQ178" s="22"/>
    </row>
    <row r="179" spans="1:43" s="31" customFormat="1" x14ac:dyDescent="0.45">
      <c r="A179" s="30"/>
      <c r="H179" s="22"/>
      <c r="I179" s="22"/>
      <c r="J179" s="22"/>
      <c r="K179" s="22"/>
      <c r="L179" s="22"/>
      <c r="M179" s="22"/>
      <c r="AJ179"/>
      <c r="AK179" s="22"/>
      <c r="AL179" s="22"/>
      <c r="AQ179" s="22"/>
    </row>
    <row r="180" spans="1:43" s="31" customFormat="1" x14ac:dyDescent="0.45">
      <c r="A180" s="30"/>
      <c r="H180" s="22"/>
      <c r="I180" s="22"/>
      <c r="J180" s="22"/>
      <c r="K180" s="22"/>
      <c r="L180" s="22"/>
      <c r="M180" s="22"/>
      <c r="AJ180"/>
      <c r="AK180" s="22"/>
      <c r="AL180" s="22"/>
      <c r="AQ180" s="22"/>
    </row>
    <row r="181" spans="1:43" s="31" customFormat="1" x14ac:dyDescent="0.45">
      <c r="A181" s="30"/>
      <c r="H181" s="22"/>
      <c r="I181" s="22"/>
      <c r="J181" s="22"/>
      <c r="K181" s="22"/>
      <c r="L181" s="22"/>
      <c r="M181" s="22"/>
      <c r="AJ181"/>
      <c r="AK181" s="22"/>
      <c r="AL181" s="22"/>
      <c r="AQ181" s="22"/>
    </row>
    <row r="182" spans="1:43" s="31" customFormat="1" x14ac:dyDescent="0.45">
      <c r="A182" s="30"/>
      <c r="H182" s="22"/>
      <c r="I182" s="22"/>
      <c r="J182" s="22"/>
      <c r="K182" s="22"/>
      <c r="L182" s="22"/>
      <c r="M182" s="22"/>
      <c r="AJ182"/>
      <c r="AK182" s="22"/>
      <c r="AL182" s="22"/>
      <c r="AQ182" s="22"/>
    </row>
    <row r="183" spans="1:43" s="31" customFormat="1" x14ac:dyDescent="0.45">
      <c r="A183" s="30"/>
      <c r="H183" s="22"/>
      <c r="I183" s="22"/>
      <c r="J183" s="22"/>
      <c r="K183" s="22"/>
      <c r="L183" s="22"/>
      <c r="M183" s="22"/>
      <c r="AJ183"/>
      <c r="AK183" s="22"/>
      <c r="AL183" s="22"/>
      <c r="AQ183" s="22"/>
    </row>
    <row r="184" spans="1:43" s="31" customFormat="1" x14ac:dyDescent="0.45">
      <c r="A184" s="30"/>
      <c r="H184" s="22"/>
      <c r="I184" s="22"/>
      <c r="J184" s="22"/>
      <c r="K184" s="22"/>
      <c r="L184" s="22"/>
      <c r="M184" s="22"/>
      <c r="AJ184"/>
      <c r="AK184" s="22"/>
      <c r="AL184" s="22"/>
      <c r="AQ184" s="22"/>
    </row>
    <row r="185" spans="1:43" s="31" customFormat="1" x14ac:dyDescent="0.45">
      <c r="A185" s="30"/>
      <c r="H185" s="22"/>
      <c r="I185" s="22"/>
      <c r="J185" s="22"/>
      <c r="K185" s="22"/>
      <c r="L185" s="22"/>
      <c r="M185" s="22"/>
      <c r="AJ185"/>
      <c r="AK185" s="22"/>
      <c r="AL185" s="22"/>
      <c r="AQ185" s="22"/>
    </row>
    <row r="186" spans="1:43" s="31" customFormat="1" x14ac:dyDescent="0.45">
      <c r="A186" s="30"/>
      <c r="H186" s="22"/>
      <c r="I186" s="22"/>
      <c r="J186" s="22"/>
      <c r="K186" s="22"/>
      <c r="L186" s="22"/>
      <c r="M186" s="22"/>
      <c r="AJ186"/>
      <c r="AK186" s="22"/>
      <c r="AL186" s="22"/>
      <c r="AQ186" s="22"/>
    </row>
    <row r="187" spans="1:43" s="31" customFormat="1" x14ac:dyDescent="0.45">
      <c r="A187" s="30"/>
      <c r="H187" s="22"/>
      <c r="I187" s="22"/>
      <c r="J187" s="22"/>
      <c r="K187" s="22"/>
      <c r="L187" s="22"/>
      <c r="M187" s="22"/>
      <c r="AJ187"/>
      <c r="AK187" s="22"/>
      <c r="AL187" s="22"/>
      <c r="AQ187" s="22"/>
    </row>
    <row r="188" spans="1:43" s="31" customFormat="1" x14ac:dyDescent="0.45">
      <c r="A188" s="30"/>
      <c r="H188" s="22"/>
      <c r="I188" s="22"/>
      <c r="J188" s="22"/>
      <c r="K188" s="22"/>
      <c r="L188" s="22"/>
      <c r="M188" s="22"/>
      <c r="AJ188"/>
      <c r="AK188" s="22"/>
      <c r="AL188" s="22"/>
      <c r="AQ188" s="22"/>
    </row>
    <row r="189" spans="1:43" s="31" customFormat="1" x14ac:dyDescent="0.45">
      <c r="A189" s="30"/>
      <c r="H189" s="22"/>
      <c r="I189" s="22"/>
      <c r="J189" s="22"/>
      <c r="K189" s="22"/>
      <c r="L189" s="22"/>
      <c r="M189" s="22"/>
      <c r="AJ189"/>
      <c r="AK189" s="22"/>
      <c r="AL189" s="22"/>
      <c r="AQ189" s="22"/>
    </row>
    <row r="190" spans="1:43" s="31" customFormat="1" x14ac:dyDescent="0.45">
      <c r="A190" s="30"/>
      <c r="H190" s="22"/>
      <c r="I190" s="22"/>
      <c r="J190" s="22"/>
      <c r="K190" s="22"/>
      <c r="L190" s="22"/>
      <c r="M190" s="22"/>
      <c r="AJ190"/>
      <c r="AK190" s="22"/>
      <c r="AL190" s="22"/>
      <c r="AQ190" s="22"/>
    </row>
    <row r="191" spans="1:43" s="31" customFormat="1" x14ac:dyDescent="0.45">
      <c r="A191" s="30"/>
      <c r="H191" s="22"/>
      <c r="I191" s="22"/>
      <c r="J191" s="22"/>
      <c r="K191" s="22"/>
      <c r="L191" s="22"/>
      <c r="M191" s="22"/>
      <c r="AJ191"/>
      <c r="AK191" s="22"/>
      <c r="AL191" s="22"/>
      <c r="AQ191" s="22"/>
    </row>
    <row r="192" spans="1:43" s="31" customFormat="1" x14ac:dyDescent="0.45">
      <c r="A192" s="30"/>
      <c r="H192" s="22"/>
      <c r="I192" s="22"/>
      <c r="J192" s="22"/>
      <c r="K192" s="22"/>
      <c r="L192" s="22"/>
      <c r="M192" s="22"/>
      <c r="AJ192"/>
      <c r="AK192" s="22"/>
      <c r="AL192" s="22"/>
      <c r="AQ192" s="22"/>
    </row>
    <row r="193" spans="1:43" s="31" customFormat="1" x14ac:dyDescent="0.45">
      <c r="A193" s="30"/>
      <c r="H193" s="22"/>
      <c r="I193" s="22"/>
      <c r="J193" s="22"/>
      <c r="K193" s="22"/>
      <c r="L193" s="22"/>
      <c r="M193" s="22"/>
      <c r="AJ193"/>
      <c r="AK193" s="22"/>
      <c r="AL193" s="22"/>
      <c r="AQ193" s="22"/>
    </row>
    <row r="194" spans="1:43" s="31" customFormat="1" x14ac:dyDescent="0.45">
      <c r="A194" s="30"/>
      <c r="H194" s="22"/>
      <c r="I194" s="22"/>
      <c r="J194" s="22"/>
      <c r="K194" s="22"/>
      <c r="L194" s="22"/>
      <c r="M194" s="22"/>
      <c r="AJ194"/>
      <c r="AK194" s="22"/>
      <c r="AL194" s="22"/>
      <c r="AQ194" s="22"/>
    </row>
    <row r="195" spans="1:43" s="31" customFormat="1" x14ac:dyDescent="0.45">
      <c r="A195" s="30"/>
      <c r="H195" s="22"/>
      <c r="I195" s="22"/>
      <c r="J195" s="22"/>
      <c r="K195" s="22"/>
      <c r="L195" s="22"/>
      <c r="M195" s="22"/>
      <c r="AJ195"/>
      <c r="AK195" s="22"/>
      <c r="AL195" s="22"/>
      <c r="AQ195" s="22"/>
    </row>
    <row r="196" spans="1:43" s="31" customFormat="1" x14ac:dyDescent="0.45">
      <c r="A196" s="30"/>
      <c r="H196" s="22"/>
      <c r="I196" s="22"/>
      <c r="J196" s="22"/>
      <c r="K196" s="22"/>
      <c r="L196" s="22"/>
      <c r="M196" s="22"/>
      <c r="AJ196"/>
      <c r="AK196" s="22"/>
      <c r="AL196" s="22"/>
      <c r="AQ196" s="22"/>
    </row>
    <row r="197" spans="1:43" s="31" customFormat="1" x14ac:dyDescent="0.45">
      <c r="A197" s="30"/>
      <c r="H197" s="22"/>
      <c r="I197" s="22"/>
      <c r="J197" s="22"/>
      <c r="K197" s="22"/>
      <c r="L197" s="22"/>
      <c r="M197" s="22"/>
      <c r="AJ197"/>
      <c r="AK197" s="22"/>
      <c r="AL197" s="22"/>
      <c r="AQ197" s="22"/>
    </row>
    <row r="198" spans="1:43" s="31" customFormat="1" x14ac:dyDescent="0.45">
      <c r="A198" s="30"/>
      <c r="H198" s="22"/>
      <c r="I198" s="22"/>
      <c r="J198" s="22"/>
      <c r="K198" s="22"/>
      <c r="L198" s="22"/>
      <c r="M198" s="22"/>
      <c r="AJ198"/>
      <c r="AK198" s="22"/>
      <c r="AL198" s="22"/>
      <c r="AQ198" s="22"/>
    </row>
    <row r="199" spans="1:43" s="31" customFormat="1" x14ac:dyDescent="0.45">
      <c r="A199" s="30"/>
      <c r="H199" s="22"/>
      <c r="I199" s="22"/>
      <c r="J199" s="22"/>
      <c r="K199" s="22"/>
      <c r="L199" s="22"/>
      <c r="M199" s="22"/>
      <c r="AJ199"/>
      <c r="AK199" s="22"/>
      <c r="AL199" s="22"/>
      <c r="AQ199" s="22"/>
    </row>
    <row r="200" spans="1:43" s="31" customFormat="1" x14ac:dyDescent="0.45">
      <c r="A200" s="30"/>
      <c r="H200" s="22"/>
      <c r="I200" s="22"/>
      <c r="J200" s="22"/>
      <c r="K200" s="22"/>
      <c r="L200" s="22"/>
      <c r="M200" s="22"/>
      <c r="AJ200"/>
      <c r="AK200" s="22"/>
      <c r="AL200" s="22"/>
      <c r="AQ200" s="22"/>
    </row>
    <row r="201" spans="1:43" s="31" customFormat="1" x14ac:dyDescent="0.45">
      <c r="A201" s="30"/>
      <c r="H201" s="22"/>
      <c r="I201" s="22"/>
      <c r="J201" s="22"/>
      <c r="K201" s="22"/>
      <c r="L201" s="22"/>
      <c r="M201" s="22"/>
      <c r="AJ201"/>
      <c r="AK201" s="22"/>
      <c r="AL201" s="22"/>
      <c r="AQ201" s="22"/>
    </row>
    <row r="202" spans="1:43" s="31" customFormat="1" x14ac:dyDescent="0.45">
      <c r="A202" s="30"/>
      <c r="H202" s="22"/>
      <c r="I202" s="22"/>
      <c r="J202" s="22"/>
      <c r="K202" s="22"/>
      <c r="L202" s="22"/>
      <c r="M202" s="22"/>
      <c r="AJ202"/>
      <c r="AK202" s="22"/>
      <c r="AL202" s="22"/>
      <c r="AQ202" s="22"/>
    </row>
    <row r="203" spans="1:43" s="31" customFormat="1" x14ac:dyDescent="0.45">
      <c r="A203" s="30"/>
      <c r="H203" s="22"/>
      <c r="I203" s="22"/>
      <c r="J203" s="22"/>
      <c r="K203" s="22"/>
      <c r="L203" s="22"/>
      <c r="M203" s="22"/>
      <c r="AJ203"/>
      <c r="AK203" s="22"/>
      <c r="AL203" s="22"/>
      <c r="AQ203" s="22"/>
    </row>
    <row r="204" spans="1:43" s="31" customFormat="1" x14ac:dyDescent="0.45">
      <c r="A204" s="30"/>
      <c r="H204" s="22"/>
      <c r="I204" s="22"/>
      <c r="J204" s="22"/>
      <c r="K204" s="22"/>
      <c r="L204" s="22"/>
      <c r="M204" s="22"/>
      <c r="AJ204"/>
      <c r="AK204" s="22"/>
      <c r="AL204" s="22"/>
      <c r="AQ204" s="22"/>
    </row>
    <row r="205" spans="1:43" s="31" customFormat="1" x14ac:dyDescent="0.45">
      <c r="A205" s="30"/>
      <c r="H205" s="22"/>
      <c r="I205" s="22"/>
      <c r="J205" s="22"/>
      <c r="K205" s="22"/>
      <c r="L205" s="22"/>
      <c r="M205" s="22"/>
      <c r="AJ205"/>
      <c r="AK205" s="22"/>
      <c r="AL205" s="22"/>
      <c r="AQ205" s="22"/>
    </row>
    <row r="206" spans="1:43" s="31" customFormat="1" x14ac:dyDescent="0.45">
      <c r="A206" s="30"/>
      <c r="H206" s="22"/>
      <c r="I206" s="22"/>
      <c r="J206" s="22"/>
      <c r="K206" s="22"/>
      <c r="L206" s="22"/>
      <c r="M206" s="22"/>
      <c r="AJ206"/>
      <c r="AK206" s="22"/>
      <c r="AL206" s="22"/>
      <c r="AQ206" s="22"/>
    </row>
    <row r="207" spans="1:43" s="31" customFormat="1" x14ac:dyDescent="0.45">
      <c r="A207" s="30"/>
      <c r="H207" s="22"/>
      <c r="I207" s="22"/>
      <c r="J207" s="22"/>
      <c r="K207" s="22"/>
      <c r="L207" s="22"/>
      <c r="M207" s="22"/>
      <c r="AJ207"/>
      <c r="AK207" s="22"/>
      <c r="AL207" s="22"/>
      <c r="AQ207" s="22"/>
    </row>
    <row r="208" spans="1:43" s="31" customFormat="1" x14ac:dyDescent="0.45">
      <c r="A208" s="30"/>
      <c r="H208" s="22"/>
      <c r="I208" s="22"/>
      <c r="J208" s="22"/>
      <c r="K208" s="22"/>
      <c r="L208" s="22"/>
      <c r="M208" s="22"/>
      <c r="AJ208"/>
      <c r="AK208" s="22"/>
      <c r="AL208" s="22"/>
      <c r="AQ208" s="22"/>
    </row>
    <row r="209" spans="1:43" s="31" customFormat="1" x14ac:dyDescent="0.45">
      <c r="A209" s="30"/>
      <c r="H209" s="22"/>
      <c r="I209" s="22"/>
      <c r="J209" s="22"/>
      <c r="K209" s="22"/>
      <c r="L209" s="22"/>
      <c r="M209" s="22"/>
      <c r="AJ209"/>
      <c r="AK209" s="22"/>
      <c r="AL209" s="22"/>
      <c r="AQ209" s="22"/>
    </row>
    <row r="210" spans="1:43" s="31" customFormat="1" x14ac:dyDescent="0.45">
      <c r="A210" s="30"/>
      <c r="H210" s="22"/>
      <c r="I210" s="22"/>
      <c r="J210" s="22"/>
      <c r="K210" s="22"/>
      <c r="L210" s="22"/>
      <c r="M210" s="22"/>
      <c r="AJ210"/>
      <c r="AK210" s="22"/>
      <c r="AL210" s="22"/>
      <c r="AQ210" s="22"/>
    </row>
    <row r="211" spans="1:43" s="31" customFormat="1" x14ac:dyDescent="0.45">
      <c r="A211" s="30"/>
      <c r="H211" s="22"/>
      <c r="I211" s="22"/>
      <c r="J211" s="22"/>
      <c r="K211" s="22"/>
      <c r="L211" s="22"/>
      <c r="M211" s="22"/>
      <c r="AJ211"/>
      <c r="AK211" s="22"/>
      <c r="AL211" s="22"/>
      <c r="AQ211" s="22"/>
    </row>
    <row r="212" spans="1:43" s="31" customFormat="1" x14ac:dyDescent="0.45">
      <c r="A212" s="30"/>
      <c r="H212" s="22"/>
      <c r="I212" s="22"/>
      <c r="J212" s="22"/>
      <c r="K212" s="22"/>
      <c r="L212" s="22"/>
      <c r="M212" s="22"/>
      <c r="AJ212"/>
      <c r="AK212" s="22"/>
      <c r="AL212" s="22"/>
      <c r="AQ212" s="22"/>
    </row>
    <row r="213" spans="1:43" s="31" customFormat="1" x14ac:dyDescent="0.45">
      <c r="A213" s="30"/>
      <c r="H213" s="22"/>
      <c r="I213" s="22"/>
      <c r="J213" s="22"/>
      <c r="K213" s="22"/>
      <c r="L213" s="22"/>
      <c r="M213" s="22"/>
      <c r="AJ213"/>
      <c r="AK213" s="22"/>
      <c r="AL213" s="22"/>
      <c r="AQ213" s="22"/>
    </row>
    <row r="214" spans="1:43" s="31" customFormat="1" x14ac:dyDescent="0.45">
      <c r="A214" s="30"/>
      <c r="H214" s="22"/>
      <c r="I214" s="22"/>
      <c r="J214" s="22"/>
      <c r="K214" s="22"/>
      <c r="L214" s="22"/>
      <c r="M214" s="22"/>
      <c r="AJ214"/>
      <c r="AK214" s="22"/>
      <c r="AL214" s="22"/>
      <c r="AQ214" s="22"/>
    </row>
    <row r="215" spans="1:43" s="31" customFormat="1" x14ac:dyDescent="0.45">
      <c r="A215" s="30"/>
      <c r="H215" s="22"/>
      <c r="I215" s="22"/>
      <c r="J215" s="22"/>
      <c r="K215" s="22"/>
      <c r="L215" s="22"/>
      <c r="M215" s="22"/>
      <c r="AJ215"/>
      <c r="AK215" s="22"/>
      <c r="AL215" s="22"/>
      <c r="AQ215" s="22"/>
    </row>
    <row r="216" spans="1:43" s="31" customFormat="1" x14ac:dyDescent="0.45">
      <c r="A216" s="30"/>
      <c r="H216" s="22"/>
      <c r="I216" s="22"/>
      <c r="J216" s="22"/>
      <c r="K216" s="22"/>
      <c r="L216" s="22"/>
      <c r="M216" s="22"/>
      <c r="AJ216"/>
      <c r="AK216" s="22"/>
      <c r="AL216" s="22"/>
      <c r="AQ216" s="22"/>
    </row>
    <row r="217" spans="1:43" s="31" customFormat="1" x14ac:dyDescent="0.45">
      <c r="A217" s="30"/>
      <c r="H217" s="22"/>
      <c r="I217" s="22"/>
      <c r="J217" s="22"/>
      <c r="K217" s="22"/>
      <c r="L217" s="22"/>
      <c r="M217" s="22"/>
      <c r="AJ217"/>
      <c r="AK217" s="22"/>
      <c r="AL217" s="22"/>
      <c r="AQ217" s="22"/>
    </row>
    <row r="218" spans="1:43" s="31" customFormat="1" x14ac:dyDescent="0.45">
      <c r="A218" s="30"/>
      <c r="H218" s="22"/>
      <c r="I218" s="22"/>
      <c r="J218" s="22"/>
      <c r="K218" s="22"/>
      <c r="L218" s="22"/>
      <c r="M218" s="22"/>
      <c r="AJ218"/>
      <c r="AK218" s="22"/>
      <c r="AL218" s="22"/>
      <c r="AQ218" s="22"/>
    </row>
    <row r="219" spans="1:43" s="31" customFormat="1" x14ac:dyDescent="0.45">
      <c r="A219" s="30"/>
      <c r="H219" s="22"/>
      <c r="I219" s="22"/>
      <c r="J219" s="22"/>
      <c r="K219" s="22"/>
      <c r="L219" s="22"/>
      <c r="M219" s="22"/>
      <c r="AJ219"/>
      <c r="AK219" s="22"/>
      <c r="AL219" s="22"/>
      <c r="AQ219" s="22"/>
    </row>
    <row r="220" spans="1:43" s="31" customFormat="1" x14ac:dyDescent="0.45">
      <c r="A220" s="30"/>
      <c r="H220" s="22"/>
      <c r="I220" s="22"/>
      <c r="J220" s="22"/>
      <c r="K220" s="22"/>
      <c r="L220" s="22"/>
      <c r="M220" s="22"/>
      <c r="AJ220"/>
      <c r="AK220" s="22"/>
      <c r="AL220" s="22"/>
      <c r="AQ220" s="22"/>
    </row>
    <row r="221" spans="1:43" s="31" customFormat="1" x14ac:dyDescent="0.45">
      <c r="A221" s="30"/>
      <c r="H221" s="22"/>
      <c r="I221" s="22"/>
      <c r="J221" s="22"/>
      <c r="K221" s="22"/>
      <c r="L221" s="22"/>
      <c r="M221" s="22"/>
      <c r="AJ221"/>
      <c r="AK221" s="22"/>
      <c r="AL221" s="22"/>
      <c r="AQ221" s="22"/>
    </row>
    <row r="222" spans="1:43" s="31" customFormat="1" x14ac:dyDescent="0.45">
      <c r="A222" s="30"/>
      <c r="H222" s="22"/>
      <c r="I222" s="22"/>
      <c r="J222" s="22"/>
      <c r="K222" s="22"/>
      <c r="L222" s="22"/>
      <c r="M222" s="22"/>
      <c r="AJ222"/>
      <c r="AK222" s="22"/>
      <c r="AL222" s="22"/>
      <c r="AQ222" s="22"/>
    </row>
    <row r="223" spans="1:43" s="31" customFormat="1" x14ac:dyDescent="0.45">
      <c r="A223" s="30"/>
      <c r="H223" s="22"/>
      <c r="I223" s="22"/>
      <c r="J223" s="22"/>
      <c r="K223" s="22"/>
      <c r="L223" s="22"/>
      <c r="M223" s="22"/>
      <c r="AJ223"/>
      <c r="AK223" s="22"/>
      <c r="AL223" s="22"/>
      <c r="AQ223" s="22"/>
    </row>
    <row r="224" spans="1:43" s="31" customFormat="1" x14ac:dyDescent="0.45">
      <c r="A224" s="30"/>
      <c r="H224" s="22"/>
      <c r="I224" s="22"/>
      <c r="J224" s="22"/>
      <c r="K224" s="22"/>
      <c r="L224" s="22"/>
      <c r="M224" s="22"/>
      <c r="AJ224"/>
      <c r="AK224" s="22"/>
      <c r="AL224" s="22"/>
      <c r="AQ224" s="22"/>
    </row>
    <row r="225" spans="1:43" s="31" customFormat="1" x14ac:dyDescent="0.45">
      <c r="A225" s="30"/>
      <c r="H225" s="22"/>
      <c r="I225" s="22"/>
      <c r="J225" s="22"/>
      <c r="K225" s="22"/>
      <c r="L225" s="22"/>
      <c r="M225" s="22"/>
      <c r="AJ225"/>
      <c r="AK225" s="22"/>
      <c r="AL225" s="22"/>
      <c r="AQ225" s="22"/>
    </row>
    <row r="226" spans="1:43" s="31" customFormat="1" x14ac:dyDescent="0.45">
      <c r="A226" s="30"/>
      <c r="H226" s="22"/>
      <c r="I226" s="22"/>
      <c r="J226" s="22"/>
      <c r="K226" s="22"/>
      <c r="L226" s="22"/>
      <c r="M226" s="22"/>
      <c r="AJ226"/>
      <c r="AK226" s="22"/>
      <c r="AL226" s="22"/>
      <c r="AQ226" s="22"/>
    </row>
    <row r="227" spans="1:43" s="31" customFormat="1" x14ac:dyDescent="0.45">
      <c r="A227" s="30"/>
      <c r="H227" s="22"/>
      <c r="I227" s="22"/>
      <c r="J227" s="22"/>
      <c r="K227" s="22"/>
      <c r="L227" s="22"/>
      <c r="M227" s="22"/>
      <c r="AJ227"/>
      <c r="AK227" s="22"/>
      <c r="AL227" s="22"/>
      <c r="AQ227" s="22"/>
    </row>
    <row r="228" spans="1:43" s="31" customFormat="1" x14ac:dyDescent="0.45">
      <c r="A228" s="30"/>
      <c r="H228" s="22"/>
      <c r="I228" s="22"/>
      <c r="J228" s="22"/>
      <c r="K228" s="22"/>
      <c r="L228" s="22"/>
      <c r="M228" s="22"/>
      <c r="AJ228"/>
      <c r="AK228" s="22"/>
      <c r="AL228" s="22"/>
      <c r="AQ228" s="22"/>
    </row>
    <row r="229" spans="1:43" s="31" customFormat="1" x14ac:dyDescent="0.45">
      <c r="A229" s="30"/>
      <c r="H229" s="22"/>
      <c r="I229" s="22"/>
      <c r="J229" s="22"/>
      <c r="K229" s="22"/>
      <c r="L229" s="22"/>
      <c r="M229" s="22"/>
      <c r="AJ229"/>
      <c r="AK229" s="22"/>
      <c r="AL229" s="22"/>
      <c r="AQ229" s="22"/>
    </row>
    <row r="230" spans="1:43" s="31" customFormat="1" x14ac:dyDescent="0.45">
      <c r="A230" s="30"/>
      <c r="H230" s="22"/>
      <c r="I230" s="22"/>
      <c r="J230" s="22"/>
      <c r="K230" s="22"/>
      <c r="L230" s="22"/>
      <c r="M230" s="22"/>
      <c r="AJ230"/>
      <c r="AK230" s="22"/>
      <c r="AL230" s="22"/>
      <c r="AQ230" s="22"/>
    </row>
    <row r="231" spans="1:43" s="31" customFormat="1" x14ac:dyDescent="0.45">
      <c r="A231" s="30"/>
      <c r="H231" s="22"/>
      <c r="I231" s="22"/>
      <c r="J231" s="22"/>
      <c r="K231" s="22"/>
      <c r="L231" s="22"/>
      <c r="M231" s="22"/>
      <c r="AJ231"/>
      <c r="AK231" s="22"/>
      <c r="AL231" s="22"/>
      <c r="AQ231" s="22"/>
    </row>
    <row r="232" spans="1:43" s="31" customFormat="1" x14ac:dyDescent="0.45">
      <c r="A232" s="30"/>
      <c r="H232" s="22"/>
      <c r="I232" s="22"/>
      <c r="J232" s="22"/>
      <c r="K232" s="22"/>
      <c r="L232" s="22"/>
      <c r="M232" s="22"/>
      <c r="AJ232"/>
      <c r="AK232" s="22"/>
      <c r="AL232" s="22"/>
      <c r="AQ232" s="22"/>
    </row>
    <row r="233" spans="1:43" s="31" customFormat="1" x14ac:dyDescent="0.45">
      <c r="A233" s="30"/>
      <c r="H233" s="22"/>
      <c r="I233" s="22"/>
      <c r="J233" s="22"/>
      <c r="K233" s="22"/>
      <c r="L233" s="22"/>
      <c r="M233" s="22"/>
      <c r="AJ233"/>
      <c r="AK233" s="22"/>
      <c r="AL233" s="22"/>
      <c r="AQ233" s="22"/>
    </row>
    <row r="234" spans="1:43" s="31" customFormat="1" x14ac:dyDescent="0.45">
      <c r="A234" s="30"/>
      <c r="H234" s="22"/>
      <c r="I234" s="22"/>
      <c r="J234" s="22"/>
      <c r="K234" s="22"/>
      <c r="L234" s="22"/>
      <c r="M234" s="22"/>
      <c r="AJ234"/>
      <c r="AK234" s="22"/>
      <c r="AL234" s="22"/>
      <c r="AQ234" s="22"/>
    </row>
    <row r="235" spans="1:43" s="31" customFormat="1" x14ac:dyDescent="0.45">
      <c r="A235" s="30"/>
      <c r="H235" s="22"/>
      <c r="I235" s="22"/>
      <c r="J235" s="22"/>
      <c r="K235" s="22"/>
      <c r="L235" s="22"/>
      <c r="M235" s="22"/>
      <c r="AJ235"/>
      <c r="AK235" s="22"/>
      <c r="AL235" s="22"/>
      <c r="AQ235" s="22"/>
    </row>
    <row r="236" spans="1:43" s="31" customFormat="1" x14ac:dyDescent="0.45">
      <c r="A236" s="30"/>
      <c r="H236" s="22"/>
      <c r="I236" s="22"/>
      <c r="J236" s="22"/>
      <c r="K236" s="22"/>
      <c r="L236" s="22"/>
      <c r="M236" s="22"/>
      <c r="AJ236"/>
      <c r="AK236" s="22"/>
      <c r="AL236" s="22"/>
      <c r="AQ236" s="22"/>
    </row>
    <row r="237" spans="1:43" s="31" customFormat="1" x14ac:dyDescent="0.45">
      <c r="A237" s="30"/>
      <c r="H237" s="22"/>
      <c r="I237" s="22"/>
      <c r="J237" s="22"/>
      <c r="K237" s="22"/>
      <c r="L237" s="22"/>
      <c r="M237" s="22"/>
      <c r="AJ237"/>
      <c r="AK237" s="22"/>
      <c r="AL237" s="22"/>
      <c r="AQ237" s="22"/>
    </row>
    <row r="238" spans="1:43" s="31" customFormat="1" x14ac:dyDescent="0.45">
      <c r="A238" s="30"/>
      <c r="H238" s="22"/>
      <c r="I238" s="22"/>
      <c r="J238" s="22"/>
      <c r="K238" s="22"/>
      <c r="L238" s="22"/>
      <c r="M238" s="22"/>
      <c r="AJ238"/>
      <c r="AK238" s="22"/>
      <c r="AL238" s="22"/>
      <c r="AQ238" s="22"/>
    </row>
    <row r="239" spans="1:43" s="31" customFormat="1" x14ac:dyDescent="0.45">
      <c r="A239" s="30"/>
      <c r="H239" s="22"/>
      <c r="I239" s="22"/>
      <c r="J239" s="22"/>
      <c r="K239" s="22"/>
      <c r="L239" s="22"/>
      <c r="M239" s="22"/>
      <c r="AJ239"/>
      <c r="AK239" s="22"/>
      <c r="AL239" s="22"/>
      <c r="AQ239" s="22"/>
    </row>
    <row r="240" spans="1:43" s="31" customFormat="1" x14ac:dyDescent="0.45">
      <c r="A240" s="30"/>
      <c r="H240" s="22"/>
      <c r="I240" s="22"/>
      <c r="J240" s="22"/>
      <c r="K240" s="22"/>
      <c r="L240" s="22"/>
      <c r="M240" s="22"/>
      <c r="AJ240"/>
      <c r="AK240" s="22"/>
      <c r="AL240" s="22"/>
      <c r="AQ240" s="22"/>
    </row>
    <row r="241" spans="1:43" s="31" customFormat="1" x14ac:dyDescent="0.45">
      <c r="A241" s="30"/>
      <c r="H241" s="22"/>
      <c r="I241" s="22"/>
      <c r="J241" s="22"/>
      <c r="K241" s="22"/>
      <c r="L241" s="22"/>
      <c r="M241" s="22"/>
      <c r="AJ241"/>
      <c r="AK241" s="22"/>
      <c r="AL241" s="22"/>
      <c r="AQ241" s="22"/>
    </row>
    <row r="242" spans="1:43" s="31" customFormat="1" x14ac:dyDescent="0.45">
      <c r="A242" s="30"/>
      <c r="H242" s="22"/>
      <c r="I242" s="22"/>
      <c r="J242" s="22"/>
      <c r="K242" s="22"/>
      <c r="L242" s="22"/>
      <c r="M242" s="22"/>
      <c r="AJ242"/>
      <c r="AK242" s="22"/>
      <c r="AL242" s="22"/>
      <c r="AQ242" s="22"/>
    </row>
    <row r="243" spans="1:43" s="31" customFormat="1" x14ac:dyDescent="0.45">
      <c r="A243" s="30"/>
      <c r="H243" s="22"/>
      <c r="I243" s="22"/>
      <c r="J243" s="22"/>
      <c r="K243" s="22"/>
      <c r="L243" s="22"/>
      <c r="M243" s="22"/>
      <c r="AJ243"/>
      <c r="AK243" s="22"/>
      <c r="AL243" s="22"/>
      <c r="AQ243" s="22"/>
    </row>
    <row r="244" spans="1:43" s="31" customFormat="1" x14ac:dyDescent="0.45">
      <c r="A244" s="30"/>
      <c r="H244" s="22"/>
      <c r="I244" s="22"/>
      <c r="J244" s="22"/>
      <c r="K244" s="22"/>
      <c r="L244" s="22"/>
      <c r="M244" s="22"/>
      <c r="AJ244"/>
      <c r="AK244" s="22"/>
      <c r="AL244" s="22"/>
      <c r="AQ244" s="22"/>
    </row>
    <row r="245" spans="1:43" s="31" customFormat="1" x14ac:dyDescent="0.45">
      <c r="A245" s="30"/>
      <c r="H245" s="22"/>
      <c r="I245" s="22"/>
      <c r="J245" s="22"/>
      <c r="K245" s="22"/>
      <c r="L245" s="22"/>
      <c r="M245" s="22"/>
      <c r="AJ245"/>
      <c r="AK245" s="22"/>
      <c r="AL245" s="22"/>
      <c r="AQ245" s="22"/>
    </row>
    <row r="246" spans="1:43" s="31" customFormat="1" x14ac:dyDescent="0.45">
      <c r="A246" s="30"/>
      <c r="H246" s="22"/>
      <c r="I246" s="22"/>
      <c r="J246" s="22"/>
      <c r="K246" s="22"/>
      <c r="L246" s="22"/>
      <c r="M246" s="22"/>
      <c r="AJ246"/>
      <c r="AK246" s="22"/>
      <c r="AL246" s="22"/>
      <c r="AQ246" s="22"/>
    </row>
    <row r="247" spans="1:43" s="31" customFormat="1" x14ac:dyDescent="0.45">
      <c r="A247" s="30"/>
      <c r="H247" s="22"/>
      <c r="I247" s="22"/>
      <c r="J247" s="22"/>
      <c r="K247" s="22"/>
      <c r="L247" s="22"/>
      <c r="M247" s="22"/>
      <c r="AJ247"/>
      <c r="AK247" s="22"/>
      <c r="AL247" s="22"/>
      <c r="AQ247" s="22"/>
    </row>
    <row r="248" spans="1:43" s="31" customFormat="1" x14ac:dyDescent="0.45">
      <c r="A248" s="30"/>
      <c r="H248" s="22"/>
      <c r="I248" s="22"/>
      <c r="J248" s="22"/>
      <c r="K248" s="22"/>
      <c r="L248" s="22"/>
      <c r="M248" s="22"/>
      <c r="AJ248"/>
      <c r="AK248" s="22"/>
      <c r="AL248" s="22"/>
      <c r="AQ248" s="22"/>
    </row>
    <row r="249" spans="1:43" s="31" customFormat="1" x14ac:dyDescent="0.45">
      <c r="A249" s="30"/>
      <c r="H249" s="22"/>
      <c r="I249" s="22"/>
      <c r="J249" s="22"/>
      <c r="K249" s="22"/>
      <c r="L249" s="22"/>
      <c r="M249" s="22"/>
      <c r="AJ249"/>
      <c r="AK249" s="22"/>
      <c r="AL249" s="22"/>
      <c r="AQ249" s="22"/>
    </row>
    <row r="250" spans="1:43" s="31" customFormat="1" x14ac:dyDescent="0.45">
      <c r="A250" s="30"/>
      <c r="H250" s="22"/>
      <c r="I250" s="22"/>
      <c r="J250" s="22"/>
      <c r="K250" s="22"/>
      <c r="L250" s="22"/>
      <c r="M250" s="22"/>
      <c r="AJ250"/>
      <c r="AK250" s="22"/>
      <c r="AL250" s="22"/>
      <c r="AQ250" s="22"/>
    </row>
    <row r="251" spans="1:43" s="31" customFormat="1" x14ac:dyDescent="0.45">
      <c r="A251" s="30"/>
      <c r="H251" s="22"/>
      <c r="I251" s="22"/>
      <c r="J251" s="22"/>
      <c r="K251" s="22"/>
      <c r="L251" s="22"/>
      <c r="M251" s="22"/>
      <c r="AJ251"/>
      <c r="AK251" s="22"/>
      <c r="AL251" s="22"/>
      <c r="AQ251" s="22"/>
    </row>
    <row r="252" spans="1:43" s="31" customFormat="1" x14ac:dyDescent="0.45">
      <c r="A252" s="30"/>
      <c r="H252" s="22"/>
      <c r="I252" s="22"/>
      <c r="J252" s="22"/>
      <c r="K252" s="22"/>
      <c r="L252" s="22"/>
      <c r="M252" s="22"/>
      <c r="AJ252"/>
      <c r="AK252" s="22"/>
      <c r="AL252" s="22"/>
      <c r="AQ252" s="22"/>
    </row>
    <row r="253" spans="1:43" s="31" customFormat="1" x14ac:dyDescent="0.45">
      <c r="A253" s="30"/>
      <c r="H253" s="22"/>
      <c r="I253" s="22"/>
      <c r="J253" s="22"/>
      <c r="K253" s="22"/>
      <c r="L253" s="22"/>
      <c r="M253" s="22"/>
      <c r="AJ253"/>
      <c r="AK253" s="22"/>
      <c r="AL253" s="22"/>
      <c r="AQ253" s="22"/>
    </row>
    <row r="254" spans="1:43" s="31" customFormat="1" x14ac:dyDescent="0.45">
      <c r="A254" s="30"/>
      <c r="H254" s="22"/>
      <c r="I254" s="22"/>
      <c r="J254" s="22"/>
      <c r="K254" s="22"/>
      <c r="L254" s="22"/>
      <c r="M254" s="22"/>
      <c r="AJ254"/>
      <c r="AK254" s="22"/>
      <c r="AL254" s="22"/>
      <c r="AQ254" s="22"/>
    </row>
    <row r="255" spans="1:43" s="31" customFormat="1" x14ac:dyDescent="0.45">
      <c r="A255" s="30"/>
      <c r="H255" s="22"/>
      <c r="I255" s="22"/>
      <c r="J255" s="22"/>
      <c r="K255" s="22"/>
      <c r="L255" s="22"/>
      <c r="M255" s="22"/>
      <c r="AJ255"/>
      <c r="AK255" s="22"/>
      <c r="AL255" s="22"/>
      <c r="AQ255" s="22"/>
    </row>
    <row r="256" spans="1:43" s="31" customFormat="1" x14ac:dyDescent="0.45">
      <c r="A256" s="30"/>
      <c r="H256" s="22"/>
      <c r="I256" s="22"/>
      <c r="J256" s="22"/>
      <c r="K256" s="22"/>
      <c r="L256" s="22"/>
      <c r="M256" s="22"/>
      <c r="AJ256"/>
      <c r="AK256" s="22"/>
      <c r="AL256" s="22"/>
      <c r="AQ256" s="22"/>
    </row>
    <row r="257" spans="1:43" s="31" customFormat="1" x14ac:dyDescent="0.45">
      <c r="A257" s="30"/>
      <c r="H257" s="22"/>
      <c r="I257" s="22"/>
      <c r="J257" s="22"/>
      <c r="K257" s="22"/>
      <c r="L257" s="22"/>
      <c r="M257" s="22"/>
      <c r="AJ257"/>
      <c r="AK257" s="22"/>
      <c r="AL257" s="22"/>
      <c r="AQ257" s="22"/>
    </row>
    <row r="258" spans="1:43" s="31" customFormat="1" x14ac:dyDescent="0.45">
      <c r="A258" s="30"/>
      <c r="H258" s="22"/>
      <c r="I258" s="22"/>
      <c r="J258" s="22"/>
      <c r="K258" s="22"/>
      <c r="L258" s="22"/>
      <c r="M258" s="22"/>
      <c r="AJ258"/>
      <c r="AK258" s="22"/>
      <c r="AL258" s="22"/>
      <c r="AQ258" s="22"/>
    </row>
    <row r="259" spans="1:43" s="31" customFormat="1" x14ac:dyDescent="0.45">
      <c r="A259" s="30"/>
      <c r="H259" s="22"/>
      <c r="I259" s="22"/>
      <c r="J259" s="22"/>
      <c r="K259" s="22"/>
      <c r="L259" s="22"/>
      <c r="M259" s="22"/>
      <c r="AJ259"/>
      <c r="AK259" s="22"/>
      <c r="AL259" s="22"/>
      <c r="AQ259" s="22"/>
    </row>
    <row r="260" spans="1:43" s="31" customFormat="1" x14ac:dyDescent="0.45">
      <c r="A260" s="30"/>
      <c r="H260" s="22"/>
      <c r="I260" s="22"/>
      <c r="J260" s="22"/>
      <c r="K260" s="22"/>
      <c r="L260" s="22"/>
      <c r="M260" s="22"/>
      <c r="AJ260"/>
      <c r="AK260" s="22"/>
      <c r="AL260" s="22"/>
      <c r="AQ260" s="22"/>
    </row>
    <row r="261" spans="1:43" s="31" customFormat="1" x14ac:dyDescent="0.45">
      <c r="A261" s="30"/>
      <c r="H261" s="22"/>
      <c r="I261" s="22"/>
      <c r="J261" s="22"/>
      <c r="K261" s="22"/>
      <c r="L261" s="22"/>
      <c r="M261" s="22"/>
      <c r="AJ261"/>
      <c r="AK261" s="22"/>
      <c r="AL261" s="22"/>
      <c r="AQ261" s="22"/>
    </row>
    <row r="262" spans="1:43" s="31" customFormat="1" x14ac:dyDescent="0.45">
      <c r="A262" s="30"/>
      <c r="H262" s="22"/>
      <c r="I262" s="22"/>
      <c r="J262" s="22"/>
      <c r="K262" s="22"/>
      <c r="L262" s="22"/>
      <c r="M262" s="22"/>
      <c r="AJ262"/>
      <c r="AK262" s="22"/>
      <c r="AL262" s="22"/>
      <c r="AQ262" s="22"/>
    </row>
    <row r="263" spans="1:43" s="31" customFormat="1" x14ac:dyDescent="0.45">
      <c r="A263" s="30"/>
      <c r="H263" s="22"/>
      <c r="I263" s="22"/>
      <c r="J263" s="22"/>
      <c r="K263" s="22"/>
      <c r="L263" s="22"/>
      <c r="M263" s="22"/>
      <c r="AJ263"/>
      <c r="AK263" s="22"/>
      <c r="AL263" s="22"/>
      <c r="AQ263" s="22"/>
    </row>
    <row r="264" spans="1:43" s="31" customFormat="1" x14ac:dyDescent="0.45">
      <c r="A264" s="30"/>
      <c r="H264" s="22"/>
      <c r="I264" s="22"/>
      <c r="J264" s="22"/>
      <c r="K264" s="22"/>
      <c r="L264" s="22"/>
      <c r="M264" s="22"/>
      <c r="AJ264"/>
      <c r="AK264" s="22"/>
      <c r="AL264" s="22"/>
      <c r="AQ264" s="22"/>
    </row>
    <row r="265" spans="1:43" s="31" customFormat="1" x14ac:dyDescent="0.45">
      <c r="A265" s="30"/>
      <c r="H265" s="22"/>
      <c r="I265" s="22"/>
      <c r="J265" s="22"/>
      <c r="K265" s="22"/>
      <c r="L265" s="22"/>
      <c r="M265" s="22"/>
      <c r="AJ265"/>
      <c r="AK265" s="22"/>
      <c r="AL265" s="22"/>
      <c r="AQ265" s="22"/>
    </row>
    <row r="266" spans="1:43" s="31" customFormat="1" x14ac:dyDescent="0.45">
      <c r="A266" s="30"/>
      <c r="H266" s="22"/>
      <c r="I266" s="22"/>
      <c r="J266" s="22"/>
      <c r="K266" s="22"/>
      <c r="L266" s="22"/>
      <c r="M266" s="22"/>
      <c r="AJ266"/>
      <c r="AK266" s="22"/>
      <c r="AL266" s="22"/>
      <c r="AQ266" s="22"/>
    </row>
    <row r="267" spans="1:43" s="31" customFormat="1" x14ac:dyDescent="0.45">
      <c r="A267" s="30"/>
      <c r="H267" s="22"/>
      <c r="I267" s="22"/>
      <c r="J267" s="22"/>
      <c r="K267" s="22"/>
      <c r="L267" s="22"/>
      <c r="M267" s="22"/>
      <c r="AJ267"/>
      <c r="AK267" s="22"/>
      <c r="AL267" s="22"/>
      <c r="AQ267" s="22"/>
    </row>
    <row r="268" spans="1:43" s="31" customFormat="1" x14ac:dyDescent="0.45">
      <c r="A268" s="30"/>
      <c r="H268" s="22"/>
      <c r="I268" s="22"/>
      <c r="J268" s="22"/>
      <c r="K268" s="22"/>
      <c r="L268" s="22"/>
      <c r="M268" s="22"/>
      <c r="AJ268"/>
      <c r="AK268" s="22"/>
      <c r="AL268" s="22"/>
      <c r="AQ268" s="22"/>
    </row>
    <row r="269" spans="1:43" s="31" customFormat="1" x14ac:dyDescent="0.45">
      <c r="A269" s="30"/>
      <c r="H269" s="22"/>
      <c r="I269" s="22"/>
      <c r="J269" s="22"/>
      <c r="K269" s="22"/>
      <c r="L269" s="22"/>
      <c r="M269" s="22"/>
      <c r="AJ269"/>
      <c r="AK269" s="22"/>
      <c r="AL269" s="22"/>
      <c r="AQ269" s="22"/>
    </row>
    <row r="270" spans="1:43" s="31" customFormat="1" x14ac:dyDescent="0.45">
      <c r="A270" s="30"/>
      <c r="H270" s="22"/>
      <c r="I270" s="22"/>
      <c r="J270" s="22"/>
      <c r="K270" s="22"/>
      <c r="L270" s="22"/>
      <c r="M270" s="22"/>
      <c r="AJ270"/>
      <c r="AK270" s="22"/>
      <c r="AL270" s="22"/>
      <c r="AQ270" s="22"/>
    </row>
    <row r="271" spans="1:43" s="31" customFormat="1" x14ac:dyDescent="0.45">
      <c r="A271" s="30"/>
      <c r="H271" s="22"/>
      <c r="I271" s="22"/>
      <c r="J271" s="22"/>
      <c r="K271" s="22"/>
      <c r="L271" s="22"/>
      <c r="M271" s="22"/>
      <c r="AJ271"/>
      <c r="AK271" s="22"/>
      <c r="AL271" s="22"/>
      <c r="AQ271" s="22"/>
    </row>
    <row r="272" spans="1:43" s="31" customFormat="1" x14ac:dyDescent="0.45">
      <c r="A272" s="30"/>
      <c r="H272" s="22"/>
      <c r="I272" s="22"/>
      <c r="J272" s="22"/>
      <c r="K272" s="22"/>
      <c r="L272" s="22"/>
      <c r="M272" s="22"/>
      <c r="AJ272"/>
      <c r="AK272" s="22"/>
      <c r="AL272" s="22"/>
      <c r="AQ272" s="22"/>
    </row>
    <row r="273" spans="1:43" s="31" customFormat="1" x14ac:dyDescent="0.45">
      <c r="A273" s="30"/>
      <c r="H273" s="22"/>
      <c r="I273" s="22"/>
      <c r="J273" s="22"/>
      <c r="K273" s="22"/>
      <c r="L273" s="22"/>
      <c r="M273" s="22"/>
      <c r="AJ273"/>
      <c r="AK273" s="22"/>
      <c r="AL273" s="22"/>
      <c r="AQ273" s="22"/>
    </row>
    <row r="274" spans="1:43" s="31" customFormat="1" x14ac:dyDescent="0.45">
      <c r="A274" s="30"/>
      <c r="H274" s="22"/>
      <c r="I274" s="22"/>
      <c r="J274" s="22"/>
      <c r="K274" s="22"/>
      <c r="L274" s="22"/>
      <c r="M274" s="22"/>
      <c r="AJ274"/>
      <c r="AK274" s="22"/>
      <c r="AL274" s="22"/>
      <c r="AQ274" s="22"/>
    </row>
    <row r="275" spans="1:43" s="31" customFormat="1" x14ac:dyDescent="0.45">
      <c r="A275" s="30"/>
      <c r="H275" s="22"/>
      <c r="I275" s="22"/>
      <c r="J275" s="22"/>
      <c r="K275" s="22"/>
      <c r="L275" s="22"/>
      <c r="M275" s="22"/>
      <c r="AJ275"/>
      <c r="AK275" s="22"/>
      <c r="AL275" s="22"/>
      <c r="AQ275" s="22"/>
    </row>
    <row r="276" spans="1:43" s="31" customFormat="1" x14ac:dyDescent="0.45">
      <c r="A276" s="30"/>
      <c r="H276" s="22"/>
      <c r="I276" s="22"/>
      <c r="J276" s="22"/>
      <c r="K276" s="22"/>
      <c r="L276" s="22"/>
      <c r="M276" s="22"/>
      <c r="AJ276"/>
      <c r="AK276" s="22"/>
      <c r="AL276" s="22"/>
      <c r="AQ276" s="22"/>
    </row>
    <row r="277" spans="1:43" s="31" customFormat="1" x14ac:dyDescent="0.45">
      <c r="A277" s="30"/>
      <c r="H277" s="22"/>
      <c r="I277" s="22"/>
      <c r="J277" s="22"/>
      <c r="K277" s="22"/>
      <c r="L277" s="22"/>
      <c r="M277" s="22"/>
      <c r="AJ277"/>
      <c r="AK277" s="22"/>
      <c r="AL277" s="22"/>
      <c r="AQ277" s="22"/>
    </row>
    <row r="278" spans="1:43" s="31" customFormat="1" x14ac:dyDescent="0.45">
      <c r="A278" s="30"/>
      <c r="H278" s="22"/>
      <c r="I278" s="22"/>
      <c r="J278" s="22"/>
      <c r="K278" s="22"/>
      <c r="L278" s="22"/>
      <c r="M278" s="22"/>
      <c r="AJ278"/>
      <c r="AK278" s="22"/>
      <c r="AL278" s="22"/>
      <c r="AQ278" s="22"/>
    </row>
    <row r="279" spans="1:43" s="31" customFormat="1" x14ac:dyDescent="0.45">
      <c r="A279" s="30"/>
      <c r="H279" s="22"/>
      <c r="I279" s="22"/>
      <c r="J279" s="22"/>
      <c r="K279" s="22"/>
      <c r="L279" s="22"/>
      <c r="M279" s="22"/>
      <c r="AJ279"/>
      <c r="AK279" s="22"/>
      <c r="AL279" s="22"/>
      <c r="AQ279" s="22"/>
    </row>
    <row r="280" spans="1:43" s="31" customFormat="1" x14ac:dyDescent="0.45">
      <c r="A280" s="30"/>
      <c r="H280" s="22"/>
      <c r="I280" s="22"/>
      <c r="J280" s="22"/>
      <c r="K280" s="22"/>
      <c r="L280" s="22"/>
      <c r="M280" s="22"/>
      <c r="AJ280"/>
      <c r="AK280" s="22"/>
      <c r="AL280" s="22"/>
      <c r="AQ280" s="22"/>
    </row>
    <row r="281" spans="1:43" s="31" customFormat="1" x14ac:dyDescent="0.45">
      <c r="A281" s="30"/>
      <c r="H281" s="22"/>
      <c r="I281" s="22"/>
      <c r="J281" s="22"/>
      <c r="K281" s="22"/>
      <c r="L281" s="22"/>
      <c r="M281" s="22"/>
      <c r="AJ281"/>
      <c r="AK281" s="22"/>
      <c r="AL281" s="22"/>
      <c r="AQ281" s="22"/>
    </row>
    <row r="282" spans="1:43" s="31" customFormat="1" x14ac:dyDescent="0.45">
      <c r="A282" s="30"/>
      <c r="H282" s="22"/>
      <c r="I282" s="22"/>
      <c r="J282" s="22"/>
      <c r="K282" s="22"/>
      <c r="L282" s="22"/>
      <c r="M282" s="22"/>
      <c r="AJ282"/>
      <c r="AK282" s="22"/>
      <c r="AL282" s="22"/>
      <c r="AQ282" s="22"/>
    </row>
    <row r="283" spans="1:43" s="31" customFormat="1" x14ac:dyDescent="0.45">
      <c r="A283" s="30"/>
      <c r="H283" s="22"/>
      <c r="I283" s="22"/>
      <c r="J283" s="22"/>
      <c r="K283" s="22"/>
      <c r="L283" s="22"/>
      <c r="M283" s="22"/>
      <c r="AJ283"/>
      <c r="AK283" s="22"/>
      <c r="AL283" s="22"/>
      <c r="AQ283" s="22"/>
    </row>
    <row r="284" spans="1:43" s="31" customFormat="1" x14ac:dyDescent="0.45">
      <c r="A284" s="30"/>
      <c r="H284" s="22"/>
      <c r="I284" s="22"/>
      <c r="J284" s="22"/>
      <c r="K284" s="22"/>
      <c r="L284" s="22"/>
      <c r="M284" s="22"/>
      <c r="AJ284"/>
      <c r="AK284" s="22"/>
      <c r="AL284" s="22"/>
      <c r="AQ284" s="22"/>
    </row>
    <row r="285" spans="1:43" s="31" customFormat="1" x14ac:dyDescent="0.45">
      <c r="A285" s="30"/>
      <c r="H285" s="22"/>
      <c r="I285" s="22"/>
      <c r="J285" s="22"/>
      <c r="K285" s="22"/>
      <c r="L285" s="22"/>
      <c r="M285" s="22"/>
      <c r="AJ285"/>
      <c r="AK285" s="22"/>
      <c r="AL285" s="22"/>
      <c r="AQ285" s="22"/>
    </row>
    <row r="286" spans="1:43" s="31" customFormat="1" x14ac:dyDescent="0.45">
      <c r="A286" s="30"/>
      <c r="H286" s="22"/>
      <c r="I286" s="22"/>
      <c r="J286" s="22"/>
      <c r="K286" s="22"/>
      <c r="L286" s="22"/>
      <c r="M286" s="22"/>
      <c r="AJ286"/>
      <c r="AK286" s="22"/>
      <c r="AL286" s="22"/>
      <c r="AQ286" s="22"/>
    </row>
    <row r="287" spans="1:43" s="31" customFormat="1" x14ac:dyDescent="0.45">
      <c r="A287" s="30"/>
      <c r="H287" s="22"/>
      <c r="I287" s="22"/>
      <c r="J287" s="22"/>
      <c r="K287" s="22"/>
      <c r="L287" s="22"/>
      <c r="M287" s="22"/>
      <c r="AJ287"/>
      <c r="AK287" s="22"/>
      <c r="AL287" s="22"/>
      <c r="AQ287" s="22"/>
    </row>
    <row r="288" spans="1:43" s="31" customFormat="1" x14ac:dyDescent="0.45">
      <c r="A288" s="30"/>
      <c r="H288" s="22"/>
      <c r="I288" s="22"/>
      <c r="J288" s="22"/>
      <c r="K288" s="22"/>
      <c r="L288" s="22"/>
      <c r="M288" s="22"/>
      <c r="AJ288"/>
      <c r="AK288" s="22"/>
      <c r="AL288" s="22"/>
      <c r="AQ288" s="22"/>
    </row>
    <row r="289" spans="1:43" s="31" customFormat="1" x14ac:dyDescent="0.45">
      <c r="A289" s="30"/>
      <c r="H289" s="22"/>
      <c r="I289" s="22"/>
      <c r="J289" s="22"/>
      <c r="K289" s="22"/>
      <c r="L289" s="22"/>
      <c r="M289" s="22"/>
      <c r="AJ289"/>
      <c r="AK289" s="22"/>
      <c r="AL289" s="22"/>
      <c r="AQ289" s="22"/>
    </row>
    <row r="290" spans="1:43" s="31" customFormat="1" x14ac:dyDescent="0.45">
      <c r="A290" s="30"/>
      <c r="H290" s="22"/>
      <c r="I290" s="22"/>
      <c r="J290" s="22"/>
      <c r="K290" s="22"/>
      <c r="L290" s="22"/>
      <c r="M290" s="22"/>
      <c r="AJ290"/>
      <c r="AK290" s="22"/>
      <c r="AL290" s="22"/>
      <c r="AQ290" s="22"/>
    </row>
    <row r="291" spans="1:43" s="31" customFormat="1" x14ac:dyDescent="0.45">
      <c r="A291" s="30"/>
      <c r="H291" s="22"/>
      <c r="I291" s="22"/>
      <c r="J291" s="22"/>
      <c r="K291" s="22"/>
      <c r="L291" s="22"/>
      <c r="M291" s="22"/>
      <c r="AJ291"/>
      <c r="AK291" s="22"/>
      <c r="AL291" s="22"/>
      <c r="AQ291" s="22"/>
    </row>
    <row r="292" spans="1:43" s="31" customFormat="1" x14ac:dyDescent="0.45">
      <c r="A292" s="30"/>
      <c r="H292" s="22"/>
      <c r="I292" s="22"/>
      <c r="J292" s="22"/>
      <c r="K292" s="22"/>
      <c r="L292" s="22"/>
      <c r="M292" s="22"/>
      <c r="AJ292"/>
      <c r="AK292" s="22"/>
      <c r="AL292" s="22"/>
      <c r="AQ292" s="22"/>
    </row>
    <row r="293" spans="1:43" s="31" customFormat="1" x14ac:dyDescent="0.45">
      <c r="A293" s="30"/>
      <c r="H293" s="22"/>
      <c r="I293" s="22"/>
      <c r="J293" s="22"/>
      <c r="K293" s="22"/>
      <c r="L293" s="22"/>
      <c r="M293" s="22"/>
      <c r="AJ293"/>
      <c r="AK293" s="22"/>
      <c r="AL293" s="22"/>
      <c r="AQ293" s="22"/>
    </row>
    <row r="294" spans="1:43" s="31" customFormat="1" x14ac:dyDescent="0.45">
      <c r="A294" s="30"/>
      <c r="H294" s="22"/>
      <c r="I294" s="22"/>
      <c r="J294" s="22"/>
      <c r="K294" s="22"/>
      <c r="L294" s="22"/>
      <c r="M294" s="22"/>
      <c r="AJ294"/>
      <c r="AK294" s="22"/>
      <c r="AL294" s="22"/>
      <c r="AQ294" s="22"/>
    </row>
    <row r="295" spans="1:43" s="31" customFormat="1" x14ac:dyDescent="0.45">
      <c r="A295" s="30"/>
      <c r="H295" s="22"/>
      <c r="I295" s="22"/>
      <c r="J295" s="22"/>
      <c r="K295" s="22"/>
      <c r="L295" s="22"/>
      <c r="M295" s="22"/>
      <c r="AJ295"/>
      <c r="AK295" s="22"/>
      <c r="AL295" s="22"/>
      <c r="AQ295" s="22"/>
    </row>
    <row r="296" spans="1:43" s="31" customFormat="1" x14ac:dyDescent="0.45">
      <c r="A296" s="30"/>
      <c r="H296" s="22"/>
      <c r="I296" s="22"/>
      <c r="J296" s="22"/>
      <c r="K296" s="22"/>
      <c r="L296" s="22"/>
      <c r="M296" s="22"/>
      <c r="AJ296"/>
      <c r="AK296" s="22"/>
      <c r="AL296" s="22"/>
      <c r="AQ296" s="22"/>
    </row>
    <row r="297" spans="1:43" s="31" customFormat="1" x14ac:dyDescent="0.45">
      <c r="A297" s="30"/>
      <c r="H297" s="22"/>
      <c r="I297" s="22"/>
      <c r="J297" s="22"/>
      <c r="K297" s="22"/>
      <c r="L297" s="22"/>
      <c r="M297" s="22"/>
      <c r="AJ297"/>
      <c r="AK297" s="22"/>
      <c r="AL297" s="22"/>
      <c r="AQ297" s="22"/>
    </row>
    <row r="298" spans="1:43" s="31" customFormat="1" x14ac:dyDescent="0.45">
      <c r="A298" s="30"/>
      <c r="H298" s="22"/>
      <c r="I298" s="22"/>
      <c r="J298" s="22"/>
      <c r="K298" s="22"/>
      <c r="L298" s="22"/>
      <c r="M298" s="22"/>
      <c r="AJ298"/>
      <c r="AK298" s="22"/>
      <c r="AL298" s="22"/>
      <c r="AQ298" s="22"/>
    </row>
    <row r="299" spans="1:43" s="31" customFormat="1" x14ac:dyDescent="0.45">
      <c r="A299" s="30"/>
      <c r="H299" s="22"/>
      <c r="I299" s="22"/>
      <c r="J299" s="22"/>
      <c r="K299" s="22"/>
      <c r="L299" s="22"/>
      <c r="M299" s="22"/>
      <c r="AJ299"/>
      <c r="AK299" s="22"/>
      <c r="AL299" s="22"/>
      <c r="AQ299" s="22"/>
    </row>
    <row r="300" spans="1:43" s="31" customFormat="1" x14ac:dyDescent="0.45">
      <c r="A300" s="30"/>
      <c r="H300" s="22"/>
      <c r="I300" s="22"/>
      <c r="J300" s="22"/>
      <c r="K300" s="22"/>
      <c r="L300" s="22"/>
      <c r="M300" s="22"/>
      <c r="AJ300"/>
      <c r="AK300" s="22"/>
      <c r="AL300" s="22"/>
      <c r="AQ300" s="22"/>
    </row>
    <row r="301" spans="1:43" s="31" customFormat="1" x14ac:dyDescent="0.45">
      <c r="A301" s="30"/>
      <c r="H301" s="22"/>
      <c r="I301" s="22"/>
      <c r="J301" s="22"/>
      <c r="K301" s="22"/>
      <c r="L301" s="22"/>
      <c r="M301" s="22"/>
      <c r="AJ301"/>
      <c r="AK301" s="22"/>
      <c r="AL301" s="22"/>
      <c r="AQ301" s="22"/>
    </row>
    <row r="302" spans="1:43" s="31" customFormat="1" x14ac:dyDescent="0.45">
      <c r="A302" s="30"/>
      <c r="H302" s="22"/>
      <c r="I302" s="22"/>
      <c r="J302" s="22"/>
      <c r="K302" s="22"/>
      <c r="L302" s="22"/>
      <c r="M302" s="22"/>
      <c r="AJ302"/>
      <c r="AK302" s="22"/>
      <c r="AL302" s="22"/>
      <c r="AQ302" s="22"/>
    </row>
    <row r="303" spans="1:43" s="31" customFormat="1" x14ac:dyDescent="0.45">
      <c r="A303" s="30"/>
      <c r="H303" s="22"/>
      <c r="I303" s="22"/>
      <c r="J303" s="22"/>
      <c r="K303" s="22"/>
      <c r="L303" s="22"/>
      <c r="M303" s="22"/>
      <c r="AJ303"/>
      <c r="AK303" s="22"/>
      <c r="AL303" s="22"/>
      <c r="AQ303" s="22"/>
    </row>
    <row r="304" spans="1:43" s="31" customFormat="1" x14ac:dyDescent="0.45">
      <c r="A304" s="30"/>
      <c r="H304" s="22"/>
      <c r="I304" s="22"/>
      <c r="J304" s="22"/>
      <c r="K304" s="22"/>
      <c r="L304" s="22"/>
      <c r="M304" s="22"/>
      <c r="AJ304"/>
      <c r="AK304" s="22"/>
      <c r="AL304" s="22"/>
      <c r="AQ304" s="22"/>
    </row>
    <row r="305" spans="1:43" s="31" customFormat="1" x14ac:dyDescent="0.45">
      <c r="A305" s="30"/>
      <c r="H305" s="22"/>
      <c r="I305" s="22"/>
      <c r="J305" s="22"/>
      <c r="K305" s="22"/>
      <c r="L305" s="22"/>
      <c r="M305" s="22"/>
      <c r="AJ305"/>
      <c r="AK305" s="22"/>
      <c r="AL305" s="22"/>
      <c r="AQ305" s="22"/>
    </row>
    <row r="306" spans="1:43" s="31" customFormat="1" x14ac:dyDescent="0.45">
      <c r="A306" s="30"/>
      <c r="H306" s="22"/>
      <c r="I306" s="22"/>
      <c r="J306" s="22"/>
      <c r="K306" s="22"/>
      <c r="L306" s="22"/>
      <c r="M306" s="22"/>
      <c r="AJ306"/>
      <c r="AK306" s="22"/>
      <c r="AL306" s="22"/>
      <c r="AQ306" s="22"/>
    </row>
    <row r="307" spans="1:43" s="31" customFormat="1" x14ac:dyDescent="0.45">
      <c r="A307" s="30"/>
      <c r="H307" s="22"/>
      <c r="I307" s="22"/>
      <c r="J307" s="22"/>
      <c r="K307" s="22"/>
      <c r="L307" s="22"/>
      <c r="M307" s="22"/>
      <c r="AJ307"/>
      <c r="AK307" s="22"/>
      <c r="AL307" s="22"/>
      <c r="AQ307" s="22"/>
    </row>
    <row r="308" spans="1:43" s="31" customFormat="1" x14ac:dyDescent="0.45">
      <c r="A308" s="30"/>
      <c r="H308" s="22"/>
      <c r="I308" s="22"/>
      <c r="J308" s="22"/>
      <c r="K308" s="22"/>
      <c r="L308" s="22"/>
      <c r="M308" s="22"/>
      <c r="AJ308"/>
      <c r="AK308" s="22"/>
      <c r="AL308" s="22"/>
      <c r="AQ308" s="22"/>
    </row>
    <row r="309" spans="1:43" s="31" customFormat="1" x14ac:dyDescent="0.45">
      <c r="A309" s="30"/>
      <c r="H309" s="22"/>
      <c r="I309" s="22"/>
      <c r="J309" s="22"/>
      <c r="K309" s="22"/>
      <c r="L309" s="22"/>
      <c r="M309" s="22"/>
      <c r="AJ309"/>
      <c r="AK309" s="22"/>
      <c r="AL309" s="22"/>
      <c r="AQ309" s="22"/>
    </row>
    <row r="310" spans="1:43" s="31" customFormat="1" x14ac:dyDescent="0.45">
      <c r="A310" s="30"/>
      <c r="H310" s="22"/>
      <c r="I310" s="22"/>
      <c r="J310" s="22"/>
      <c r="K310" s="22"/>
      <c r="L310" s="22"/>
      <c r="M310" s="22"/>
      <c r="AJ310"/>
      <c r="AK310" s="22"/>
      <c r="AL310" s="22"/>
      <c r="AQ310" s="22"/>
    </row>
    <row r="311" spans="1:43" s="31" customFormat="1" x14ac:dyDescent="0.45">
      <c r="A311" s="30"/>
      <c r="H311" s="22"/>
      <c r="I311" s="22"/>
      <c r="J311" s="22"/>
      <c r="K311" s="22"/>
      <c r="L311" s="22"/>
      <c r="M311" s="22"/>
      <c r="AJ311"/>
      <c r="AK311" s="22"/>
      <c r="AL311" s="22"/>
      <c r="AQ311" s="22"/>
    </row>
    <row r="312" spans="1:43" s="31" customFormat="1" x14ac:dyDescent="0.45">
      <c r="A312" s="30"/>
      <c r="H312" s="22"/>
      <c r="I312" s="22"/>
      <c r="J312" s="22"/>
      <c r="K312" s="22"/>
      <c r="L312" s="22"/>
      <c r="M312" s="22"/>
      <c r="AJ312"/>
      <c r="AK312" s="22"/>
      <c r="AL312" s="22"/>
      <c r="AQ312" s="22"/>
    </row>
    <row r="313" spans="1:43" s="31" customFormat="1" x14ac:dyDescent="0.45">
      <c r="A313" s="30"/>
      <c r="H313" s="22"/>
      <c r="I313" s="22"/>
      <c r="J313" s="22"/>
      <c r="K313" s="22"/>
      <c r="L313" s="22"/>
      <c r="M313" s="22"/>
      <c r="AJ313"/>
      <c r="AK313" s="22"/>
      <c r="AL313" s="22"/>
      <c r="AQ313" s="22"/>
    </row>
    <row r="314" spans="1:43" s="31" customFormat="1" x14ac:dyDescent="0.45">
      <c r="A314" s="30"/>
      <c r="H314" s="22"/>
      <c r="I314" s="22"/>
      <c r="J314" s="22"/>
      <c r="K314" s="22"/>
      <c r="L314" s="22"/>
      <c r="M314" s="22"/>
      <c r="AJ314"/>
      <c r="AK314" s="22"/>
      <c r="AL314" s="22"/>
      <c r="AQ314" s="22"/>
    </row>
    <row r="315" spans="1:43" s="31" customFormat="1" x14ac:dyDescent="0.45">
      <c r="A315" s="30"/>
      <c r="H315" s="22"/>
      <c r="I315" s="22"/>
      <c r="J315" s="22"/>
      <c r="K315" s="22"/>
      <c r="L315" s="22"/>
      <c r="M315" s="22"/>
      <c r="AJ315"/>
      <c r="AK315" s="22"/>
      <c r="AL315" s="22"/>
      <c r="AQ315" s="22"/>
    </row>
    <row r="316" spans="1:43" s="31" customFormat="1" x14ac:dyDescent="0.45">
      <c r="A316" s="30"/>
      <c r="H316" s="22"/>
      <c r="I316" s="22"/>
      <c r="J316" s="22"/>
      <c r="K316" s="22"/>
      <c r="L316" s="22"/>
      <c r="M316" s="22"/>
      <c r="AJ316"/>
      <c r="AK316" s="22"/>
      <c r="AL316" s="22"/>
      <c r="AQ316" s="22"/>
    </row>
    <row r="317" spans="1:43" s="31" customFormat="1" x14ac:dyDescent="0.45">
      <c r="A317" s="30"/>
      <c r="H317" s="22"/>
      <c r="I317" s="22"/>
      <c r="J317" s="22"/>
      <c r="K317" s="22"/>
      <c r="L317" s="22"/>
      <c r="M317" s="22"/>
      <c r="AJ317"/>
      <c r="AK317" s="22"/>
      <c r="AL317" s="22"/>
      <c r="AQ317" s="22"/>
    </row>
    <row r="318" spans="1:43" s="31" customFormat="1" x14ac:dyDescent="0.45">
      <c r="A318" s="30"/>
      <c r="H318" s="22"/>
      <c r="I318" s="22"/>
      <c r="J318" s="22"/>
      <c r="K318" s="22"/>
      <c r="L318" s="22"/>
      <c r="M318" s="22"/>
      <c r="AJ318"/>
      <c r="AK318" s="22"/>
      <c r="AL318" s="22"/>
      <c r="AQ318" s="22"/>
    </row>
    <row r="319" spans="1:43" s="31" customFormat="1" x14ac:dyDescent="0.45">
      <c r="A319" s="30"/>
      <c r="H319" s="22"/>
      <c r="I319" s="22"/>
      <c r="J319" s="22"/>
      <c r="K319" s="22"/>
      <c r="L319" s="22"/>
      <c r="M319" s="22"/>
      <c r="AJ319"/>
      <c r="AK319" s="22"/>
      <c r="AL319" s="22"/>
      <c r="AQ319" s="22"/>
    </row>
    <row r="320" spans="1:43" s="31" customFormat="1" x14ac:dyDescent="0.45">
      <c r="A320" s="30"/>
      <c r="H320" s="22"/>
      <c r="I320" s="22"/>
      <c r="J320" s="22"/>
      <c r="K320" s="22"/>
      <c r="L320" s="22"/>
      <c r="M320" s="22"/>
      <c r="AJ320"/>
      <c r="AK320" s="22"/>
      <c r="AL320" s="22"/>
      <c r="AQ320" s="22"/>
    </row>
    <row r="321" spans="1:43" s="31" customFormat="1" x14ac:dyDescent="0.45">
      <c r="A321" s="30"/>
      <c r="H321" s="22"/>
      <c r="I321" s="22"/>
      <c r="J321" s="22"/>
      <c r="K321" s="22"/>
      <c r="L321" s="22"/>
      <c r="M321" s="22"/>
      <c r="AJ321"/>
      <c r="AK321" s="22"/>
      <c r="AL321" s="22"/>
      <c r="AQ321" s="22"/>
    </row>
    <row r="322" spans="1:43" s="31" customFormat="1" x14ac:dyDescent="0.45">
      <c r="A322" s="30"/>
      <c r="H322" s="22"/>
      <c r="I322" s="22"/>
      <c r="J322" s="22"/>
      <c r="K322" s="22"/>
      <c r="L322" s="22"/>
      <c r="M322" s="22"/>
      <c r="AJ322"/>
      <c r="AK322" s="22"/>
      <c r="AL322" s="22"/>
      <c r="AQ322" s="22"/>
    </row>
    <row r="323" spans="1:43" s="31" customFormat="1" x14ac:dyDescent="0.45">
      <c r="A323" s="30"/>
      <c r="H323" s="22"/>
      <c r="I323" s="22"/>
      <c r="J323" s="22"/>
      <c r="K323" s="22"/>
      <c r="L323" s="22"/>
      <c r="M323" s="22"/>
      <c r="AJ323"/>
      <c r="AK323" s="22"/>
      <c r="AL323" s="22"/>
      <c r="AQ323" s="22"/>
    </row>
    <row r="324" spans="1:43" s="31" customFormat="1" x14ac:dyDescent="0.45">
      <c r="A324" s="30"/>
      <c r="H324" s="22"/>
      <c r="I324" s="22"/>
      <c r="J324" s="22"/>
      <c r="K324" s="22"/>
      <c r="L324" s="22"/>
      <c r="M324" s="22"/>
      <c r="AJ324"/>
      <c r="AK324" s="22"/>
      <c r="AL324" s="22"/>
      <c r="AQ324" s="22"/>
    </row>
    <row r="325" spans="1:43" s="31" customFormat="1" x14ac:dyDescent="0.45">
      <c r="A325" s="30"/>
      <c r="H325" s="22"/>
      <c r="I325" s="22"/>
      <c r="J325" s="22"/>
      <c r="K325" s="22"/>
      <c r="L325" s="22"/>
      <c r="M325" s="22"/>
      <c r="AJ325"/>
      <c r="AK325" s="22"/>
      <c r="AL325" s="22"/>
      <c r="AQ325" s="22"/>
    </row>
    <row r="326" spans="1:43" s="31" customFormat="1" x14ac:dyDescent="0.45">
      <c r="A326" s="30"/>
      <c r="H326" s="22"/>
      <c r="I326" s="22"/>
      <c r="J326" s="22"/>
      <c r="K326" s="22"/>
      <c r="L326" s="22"/>
      <c r="M326" s="22"/>
      <c r="AJ326"/>
      <c r="AK326" s="22"/>
      <c r="AL326" s="22"/>
      <c r="AQ326" s="22"/>
    </row>
    <row r="327" spans="1:43" s="31" customFormat="1" x14ac:dyDescent="0.45">
      <c r="A327" s="30"/>
      <c r="H327" s="22"/>
      <c r="I327" s="22"/>
      <c r="J327" s="22"/>
      <c r="K327" s="22"/>
      <c r="L327" s="22"/>
      <c r="M327" s="22"/>
      <c r="AJ327"/>
      <c r="AK327" s="22"/>
      <c r="AL327" s="22"/>
      <c r="AQ327" s="22"/>
    </row>
    <row r="328" spans="1:43" s="31" customFormat="1" x14ac:dyDescent="0.45">
      <c r="A328" s="30"/>
      <c r="H328" s="22"/>
      <c r="I328" s="22"/>
      <c r="J328" s="22"/>
      <c r="K328" s="22"/>
      <c r="L328" s="22"/>
      <c r="M328" s="22"/>
      <c r="AJ328"/>
      <c r="AK328" s="22"/>
      <c r="AL328" s="22"/>
      <c r="AQ328" s="22"/>
    </row>
    <row r="329" spans="1:43" s="31" customFormat="1" x14ac:dyDescent="0.45">
      <c r="A329" s="30"/>
      <c r="H329" s="22"/>
      <c r="I329" s="22"/>
      <c r="J329" s="22"/>
      <c r="K329" s="22"/>
      <c r="L329" s="22"/>
      <c r="M329" s="22"/>
      <c r="AJ329"/>
      <c r="AK329" s="22"/>
      <c r="AL329" s="22"/>
      <c r="AQ329" s="22"/>
    </row>
    <row r="330" spans="1:43" s="31" customFormat="1" x14ac:dyDescent="0.45">
      <c r="A330" s="30"/>
      <c r="H330" s="22"/>
      <c r="I330" s="22"/>
      <c r="J330" s="22"/>
      <c r="K330" s="22"/>
      <c r="L330" s="22"/>
      <c r="M330" s="22"/>
      <c r="AJ330"/>
      <c r="AK330" s="22"/>
      <c r="AL330" s="22"/>
      <c r="AQ330" s="22"/>
    </row>
    <row r="331" spans="1:43" s="31" customFormat="1" x14ac:dyDescent="0.45">
      <c r="A331" s="30"/>
      <c r="H331" s="22"/>
      <c r="I331" s="22"/>
      <c r="J331" s="22"/>
      <c r="K331" s="22"/>
      <c r="L331" s="22"/>
      <c r="M331" s="22"/>
      <c r="AJ331"/>
      <c r="AK331" s="22"/>
      <c r="AL331" s="22"/>
      <c r="AQ331" s="22"/>
    </row>
    <row r="332" spans="1:43" s="31" customFormat="1" x14ac:dyDescent="0.45">
      <c r="A332" s="30"/>
      <c r="H332" s="22"/>
      <c r="I332" s="22"/>
      <c r="J332" s="22"/>
      <c r="K332" s="22"/>
      <c r="L332" s="22"/>
      <c r="M332" s="22"/>
      <c r="AJ332"/>
      <c r="AK332" s="22"/>
      <c r="AL332" s="22"/>
      <c r="AQ332" s="22"/>
    </row>
    <row r="333" spans="1:43" s="31" customFormat="1" x14ac:dyDescent="0.45">
      <c r="A333" s="30"/>
      <c r="H333" s="22"/>
      <c r="I333" s="22"/>
      <c r="J333" s="22"/>
      <c r="K333" s="22"/>
      <c r="L333" s="22"/>
      <c r="M333" s="22"/>
      <c r="AJ333"/>
      <c r="AK333" s="22"/>
      <c r="AL333" s="22"/>
      <c r="AQ333" s="22"/>
    </row>
    <row r="334" spans="1:43" s="31" customFormat="1" x14ac:dyDescent="0.45">
      <c r="A334" s="30"/>
      <c r="H334" s="22"/>
      <c r="I334" s="22"/>
      <c r="J334" s="22"/>
      <c r="K334" s="22"/>
      <c r="L334" s="22"/>
      <c r="M334" s="22"/>
      <c r="AJ334"/>
      <c r="AK334" s="22"/>
      <c r="AL334" s="22"/>
      <c r="AQ334" s="22"/>
    </row>
    <row r="335" spans="1:43" s="31" customFormat="1" x14ac:dyDescent="0.45">
      <c r="A335" s="30"/>
      <c r="H335" s="22"/>
      <c r="I335" s="22"/>
      <c r="J335" s="22"/>
      <c r="K335" s="22"/>
      <c r="L335" s="22"/>
      <c r="M335" s="22"/>
      <c r="AJ335"/>
      <c r="AK335" s="22"/>
      <c r="AL335" s="22"/>
      <c r="AQ335" s="22"/>
    </row>
    <row r="336" spans="1:43" s="31" customFormat="1" x14ac:dyDescent="0.45">
      <c r="A336" s="30"/>
      <c r="H336" s="22"/>
      <c r="I336" s="22"/>
      <c r="J336" s="22"/>
      <c r="K336" s="22"/>
      <c r="L336" s="22"/>
      <c r="M336" s="22"/>
      <c r="AJ336"/>
      <c r="AK336" s="22"/>
      <c r="AL336" s="22"/>
      <c r="AQ336" s="22"/>
    </row>
    <row r="337" spans="1:43" s="31" customFormat="1" x14ac:dyDescent="0.45">
      <c r="A337" s="30"/>
      <c r="H337" s="22"/>
      <c r="I337" s="22"/>
      <c r="J337" s="22"/>
      <c r="K337" s="22"/>
      <c r="L337" s="22"/>
      <c r="M337" s="22"/>
      <c r="AJ337"/>
      <c r="AK337" s="22"/>
      <c r="AL337" s="22"/>
      <c r="AQ337" s="22"/>
    </row>
    <row r="338" spans="1:43" s="31" customFormat="1" x14ac:dyDescent="0.45">
      <c r="A338" s="30"/>
      <c r="H338" s="22"/>
      <c r="I338" s="22"/>
      <c r="J338" s="22"/>
      <c r="K338" s="22"/>
      <c r="L338" s="22"/>
      <c r="M338" s="22"/>
      <c r="AJ338"/>
      <c r="AK338" s="22"/>
      <c r="AL338" s="22"/>
      <c r="AQ338" s="22"/>
    </row>
    <row r="339" spans="1:43" s="31" customFormat="1" x14ac:dyDescent="0.45">
      <c r="A339" s="30"/>
      <c r="H339" s="22"/>
      <c r="I339" s="22"/>
      <c r="J339" s="22"/>
      <c r="K339" s="22"/>
      <c r="L339" s="22"/>
      <c r="M339" s="22"/>
      <c r="AJ339"/>
      <c r="AK339" s="22"/>
      <c r="AL339" s="22"/>
      <c r="AQ339" s="22"/>
    </row>
    <row r="340" spans="1:43" s="31" customFormat="1" x14ac:dyDescent="0.45">
      <c r="A340" s="30"/>
      <c r="H340" s="22"/>
      <c r="I340" s="22"/>
      <c r="J340" s="22"/>
      <c r="K340" s="22"/>
      <c r="L340" s="22"/>
      <c r="M340" s="22"/>
      <c r="AJ340"/>
      <c r="AK340" s="22"/>
      <c r="AL340" s="22"/>
      <c r="AQ340" s="22"/>
    </row>
    <row r="341" spans="1:43" s="31" customFormat="1" x14ac:dyDescent="0.45">
      <c r="A341" s="30"/>
      <c r="H341" s="22"/>
      <c r="I341" s="22"/>
      <c r="J341" s="22"/>
      <c r="K341" s="22"/>
      <c r="L341" s="22"/>
      <c r="M341" s="22"/>
      <c r="AJ341"/>
      <c r="AK341" s="22"/>
      <c r="AL341" s="22"/>
      <c r="AQ341" s="22"/>
    </row>
    <row r="342" spans="1:43" s="31" customFormat="1" x14ac:dyDescent="0.45">
      <c r="A342" s="30"/>
      <c r="H342" s="22"/>
      <c r="I342" s="22"/>
      <c r="J342" s="22"/>
      <c r="K342" s="22"/>
      <c r="L342" s="22"/>
      <c r="M342" s="22"/>
      <c r="AJ342"/>
      <c r="AK342" s="22"/>
      <c r="AL342" s="22"/>
      <c r="AQ342" s="22"/>
    </row>
    <row r="343" spans="1:43" s="31" customFormat="1" x14ac:dyDescent="0.45">
      <c r="A343" s="30"/>
      <c r="H343" s="22"/>
      <c r="I343" s="22"/>
      <c r="J343" s="22"/>
      <c r="K343" s="22"/>
      <c r="L343" s="22"/>
      <c r="M343" s="22"/>
      <c r="AJ343"/>
      <c r="AK343" s="22"/>
      <c r="AL343" s="22"/>
      <c r="AQ343" s="22"/>
    </row>
    <row r="344" spans="1:43" s="31" customFormat="1" x14ac:dyDescent="0.45">
      <c r="A344" s="30"/>
      <c r="H344" s="22"/>
      <c r="I344" s="22"/>
      <c r="J344" s="22"/>
      <c r="K344" s="22"/>
      <c r="L344" s="22"/>
      <c r="M344" s="22"/>
      <c r="AJ344"/>
      <c r="AK344" s="22"/>
      <c r="AL344" s="22"/>
      <c r="AQ344" s="22"/>
    </row>
    <row r="345" spans="1:43" s="31" customFormat="1" x14ac:dyDescent="0.45">
      <c r="A345" s="30"/>
      <c r="H345" s="22"/>
      <c r="I345" s="22"/>
      <c r="J345" s="22"/>
      <c r="K345" s="22"/>
      <c r="L345" s="22"/>
      <c r="M345" s="22"/>
      <c r="AJ345"/>
      <c r="AK345" s="22"/>
      <c r="AL345" s="22"/>
      <c r="AQ345" s="22"/>
    </row>
    <row r="346" spans="1:43" s="31" customFormat="1" x14ac:dyDescent="0.45">
      <c r="A346" s="30"/>
      <c r="H346" s="22"/>
      <c r="I346" s="22"/>
      <c r="J346" s="22"/>
      <c r="K346" s="22"/>
      <c r="L346" s="22"/>
      <c r="M346" s="22"/>
      <c r="AJ346"/>
      <c r="AK346" s="22"/>
      <c r="AL346" s="22"/>
      <c r="AQ346" s="22"/>
    </row>
    <row r="347" spans="1:43" s="31" customFormat="1" x14ac:dyDescent="0.45">
      <c r="A347" s="30"/>
      <c r="H347" s="22"/>
      <c r="I347" s="22"/>
      <c r="J347" s="22"/>
      <c r="K347" s="22"/>
      <c r="L347" s="22"/>
      <c r="M347" s="22"/>
      <c r="AJ347"/>
      <c r="AK347" s="22"/>
      <c r="AL347" s="22"/>
      <c r="AQ347" s="22"/>
    </row>
    <row r="348" spans="1:43" s="31" customFormat="1" x14ac:dyDescent="0.45">
      <c r="A348" s="30"/>
      <c r="H348" s="22"/>
      <c r="I348" s="22"/>
      <c r="J348" s="22"/>
      <c r="K348" s="22"/>
      <c r="L348" s="22"/>
      <c r="M348" s="22"/>
      <c r="AJ348"/>
      <c r="AK348" s="22"/>
      <c r="AL348" s="22"/>
      <c r="AQ348" s="22"/>
    </row>
    <row r="349" spans="1:43" s="31" customFormat="1" x14ac:dyDescent="0.45">
      <c r="A349" s="30"/>
      <c r="H349" s="22"/>
      <c r="I349" s="22"/>
      <c r="J349" s="22"/>
      <c r="K349" s="22"/>
      <c r="L349" s="22"/>
      <c r="M349" s="22"/>
      <c r="AJ349"/>
      <c r="AK349" s="22"/>
      <c r="AL349" s="22"/>
      <c r="AQ349" s="22"/>
    </row>
    <row r="350" spans="1:43" s="31" customFormat="1" x14ac:dyDescent="0.45">
      <c r="A350" s="30"/>
      <c r="H350" s="22"/>
      <c r="I350" s="22"/>
      <c r="J350" s="22"/>
      <c r="K350" s="22"/>
      <c r="L350" s="22"/>
      <c r="M350" s="22"/>
      <c r="AJ350"/>
      <c r="AK350" s="22"/>
      <c r="AL350" s="22"/>
      <c r="AQ350" s="22"/>
    </row>
    <row r="351" spans="1:43" s="31" customFormat="1" x14ac:dyDescent="0.45">
      <c r="A351" s="30"/>
      <c r="H351" s="22"/>
      <c r="I351" s="22"/>
      <c r="J351" s="22"/>
      <c r="K351" s="22"/>
      <c r="L351" s="22"/>
      <c r="M351" s="22"/>
      <c r="AJ351"/>
      <c r="AK351" s="22"/>
      <c r="AL351" s="22"/>
      <c r="AQ351" s="22"/>
    </row>
    <row r="352" spans="1:43" s="31" customFormat="1" x14ac:dyDescent="0.45">
      <c r="A352" s="30"/>
      <c r="H352" s="22"/>
      <c r="I352" s="22"/>
      <c r="J352" s="22"/>
      <c r="K352" s="22"/>
      <c r="L352" s="22"/>
      <c r="M352" s="22"/>
      <c r="AJ352"/>
      <c r="AK352" s="22"/>
      <c r="AL352" s="22"/>
      <c r="AQ352" s="22"/>
    </row>
    <row r="353" spans="1:43" s="31" customFormat="1" x14ac:dyDescent="0.45">
      <c r="A353" s="30"/>
      <c r="H353" s="22"/>
      <c r="I353" s="22"/>
      <c r="J353" s="22"/>
      <c r="K353" s="22"/>
      <c r="L353" s="22"/>
      <c r="M353" s="22"/>
      <c r="AJ353"/>
      <c r="AK353" s="22"/>
      <c r="AL353" s="22"/>
      <c r="AQ353" s="22"/>
    </row>
    <row r="354" spans="1:43" s="31" customFormat="1" x14ac:dyDescent="0.45">
      <c r="A354" s="30"/>
      <c r="H354" s="22"/>
      <c r="I354" s="22"/>
      <c r="J354" s="22"/>
      <c r="K354" s="22"/>
      <c r="L354" s="22"/>
      <c r="M354" s="22"/>
      <c r="AJ354"/>
      <c r="AK354" s="22"/>
      <c r="AL354" s="22"/>
      <c r="AQ354" s="22"/>
    </row>
    <row r="355" spans="1:43" s="31" customFormat="1" x14ac:dyDescent="0.45">
      <c r="A355" s="30"/>
      <c r="H355" s="22"/>
      <c r="I355" s="22"/>
      <c r="J355" s="22"/>
      <c r="K355" s="22"/>
      <c r="L355" s="22"/>
      <c r="M355" s="22"/>
      <c r="AJ355"/>
      <c r="AK355" s="22"/>
      <c r="AL355" s="22"/>
      <c r="AQ355" s="22"/>
    </row>
    <row r="356" spans="1:43" s="31" customFormat="1" x14ac:dyDescent="0.45">
      <c r="A356" s="30"/>
      <c r="H356" s="22"/>
      <c r="I356" s="22"/>
      <c r="J356" s="22"/>
      <c r="K356" s="22"/>
      <c r="L356" s="22"/>
      <c r="M356" s="22"/>
      <c r="AJ356"/>
      <c r="AK356" s="22"/>
      <c r="AL356" s="22"/>
      <c r="AQ356" s="22"/>
    </row>
    <row r="357" spans="1:43" s="31" customFormat="1" x14ac:dyDescent="0.45">
      <c r="A357" s="30"/>
      <c r="H357" s="22"/>
      <c r="I357" s="22"/>
      <c r="J357" s="22"/>
      <c r="K357" s="22"/>
      <c r="L357" s="22"/>
      <c r="M357" s="22"/>
      <c r="AJ357"/>
      <c r="AK357" s="22"/>
      <c r="AL357" s="22"/>
      <c r="AQ357" s="22"/>
    </row>
    <row r="358" spans="1:43" s="31" customFormat="1" x14ac:dyDescent="0.45">
      <c r="A358" s="30"/>
      <c r="H358" s="22"/>
      <c r="I358" s="22"/>
      <c r="J358" s="22"/>
      <c r="K358" s="22"/>
      <c r="L358" s="22"/>
      <c r="M358" s="22"/>
      <c r="AJ358"/>
      <c r="AK358" s="22"/>
      <c r="AL358" s="22"/>
      <c r="AQ358" s="22"/>
    </row>
    <row r="359" spans="1:43" s="31" customFormat="1" x14ac:dyDescent="0.45">
      <c r="A359" s="30"/>
      <c r="H359" s="22"/>
      <c r="I359" s="22"/>
      <c r="J359" s="22"/>
      <c r="K359" s="22"/>
      <c r="L359" s="22"/>
      <c r="M359" s="22"/>
      <c r="AJ359"/>
      <c r="AK359" s="22"/>
      <c r="AL359" s="22"/>
      <c r="AQ359" s="22"/>
    </row>
    <row r="360" spans="1:43" s="31" customFormat="1" x14ac:dyDescent="0.45">
      <c r="A360" s="30"/>
      <c r="H360" s="22"/>
      <c r="I360" s="22"/>
      <c r="J360" s="22"/>
      <c r="K360" s="22"/>
      <c r="L360" s="22"/>
      <c r="M360" s="22"/>
      <c r="AJ360"/>
      <c r="AK360" s="22"/>
      <c r="AL360" s="22"/>
      <c r="AQ360" s="22"/>
    </row>
    <row r="361" spans="1:43" s="31" customFormat="1" x14ac:dyDescent="0.45">
      <c r="A361" s="30"/>
      <c r="H361" s="22"/>
      <c r="I361" s="22"/>
      <c r="J361" s="22"/>
      <c r="K361" s="22"/>
      <c r="L361" s="22"/>
      <c r="M361" s="22"/>
      <c r="AJ361"/>
      <c r="AK361" s="22"/>
      <c r="AL361" s="22"/>
      <c r="AQ361" s="22"/>
    </row>
    <row r="362" spans="1:43" s="31" customFormat="1" x14ac:dyDescent="0.45">
      <c r="A362" s="30"/>
      <c r="H362" s="22"/>
      <c r="I362" s="22"/>
      <c r="J362" s="22"/>
      <c r="K362" s="22"/>
      <c r="L362" s="22"/>
      <c r="M362" s="22"/>
      <c r="AJ362"/>
      <c r="AK362" s="22"/>
      <c r="AL362" s="22"/>
      <c r="AQ362" s="22"/>
    </row>
    <row r="363" spans="1:43" s="31" customFormat="1" x14ac:dyDescent="0.45">
      <c r="A363" s="30"/>
      <c r="H363" s="22"/>
      <c r="I363" s="22"/>
      <c r="J363" s="22"/>
      <c r="K363" s="22"/>
      <c r="L363" s="22"/>
      <c r="M363" s="22"/>
      <c r="AJ363"/>
      <c r="AK363" s="22"/>
      <c r="AL363" s="22"/>
      <c r="AQ363" s="22"/>
    </row>
    <row r="364" spans="1:43" s="31" customFormat="1" x14ac:dyDescent="0.45">
      <c r="A364" s="30"/>
      <c r="H364" s="22"/>
      <c r="I364" s="22"/>
      <c r="J364" s="22"/>
      <c r="K364" s="22"/>
      <c r="L364" s="22"/>
      <c r="M364" s="22"/>
      <c r="AJ364"/>
      <c r="AK364" s="22"/>
      <c r="AL364" s="22"/>
      <c r="AQ364" s="22"/>
    </row>
    <row r="365" spans="1:43" s="31" customFormat="1" x14ac:dyDescent="0.45">
      <c r="A365" s="30"/>
      <c r="H365" s="22"/>
      <c r="I365" s="22"/>
      <c r="J365" s="22"/>
      <c r="K365" s="22"/>
      <c r="L365" s="22"/>
      <c r="M365" s="22"/>
      <c r="AJ365"/>
      <c r="AK365" s="22"/>
      <c r="AL365" s="22"/>
      <c r="AQ365" s="22"/>
    </row>
    <row r="366" spans="1:43" s="31" customFormat="1" x14ac:dyDescent="0.45">
      <c r="A366" s="30"/>
      <c r="H366" s="22"/>
      <c r="I366" s="22"/>
      <c r="J366" s="22"/>
      <c r="K366" s="22"/>
      <c r="L366" s="22"/>
      <c r="M366" s="22"/>
      <c r="AJ366"/>
      <c r="AK366" s="22"/>
      <c r="AL366" s="22"/>
      <c r="AQ366" s="22"/>
    </row>
    <row r="367" spans="1:43" s="31" customFormat="1" x14ac:dyDescent="0.45">
      <c r="A367" s="30"/>
      <c r="H367" s="22"/>
      <c r="I367" s="22"/>
      <c r="J367" s="22"/>
      <c r="K367" s="22"/>
      <c r="L367" s="22"/>
      <c r="M367" s="22"/>
      <c r="AJ367"/>
      <c r="AK367" s="22"/>
      <c r="AL367" s="22"/>
      <c r="AQ367" s="22"/>
    </row>
    <row r="368" spans="1:43" s="31" customFormat="1" x14ac:dyDescent="0.45">
      <c r="A368" s="30"/>
      <c r="H368" s="22"/>
      <c r="I368" s="22"/>
      <c r="J368" s="22"/>
      <c r="K368" s="22"/>
      <c r="L368" s="22"/>
      <c r="M368" s="22"/>
      <c r="AJ368"/>
      <c r="AK368" s="22"/>
      <c r="AL368" s="22"/>
      <c r="AQ368" s="22"/>
    </row>
    <row r="369" spans="1:43" s="31" customFormat="1" x14ac:dyDescent="0.45">
      <c r="A369" s="30"/>
      <c r="H369" s="22"/>
      <c r="I369" s="22"/>
      <c r="J369" s="22"/>
      <c r="K369" s="22"/>
      <c r="L369" s="22"/>
      <c r="M369" s="22"/>
      <c r="AJ369"/>
      <c r="AK369" s="22"/>
      <c r="AL369" s="22"/>
      <c r="AQ369" s="22"/>
    </row>
    <row r="370" spans="1:43" s="31" customFormat="1" x14ac:dyDescent="0.45">
      <c r="A370" s="30"/>
      <c r="H370" s="22"/>
      <c r="I370" s="22"/>
      <c r="J370" s="22"/>
      <c r="K370" s="22"/>
      <c r="L370" s="22"/>
      <c r="M370" s="22"/>
      <c r="AJ370"/>
      <c r="AK370" s="22"/>
      <c r="AL370" s="22"/>
      <c r="AQ370" s="22"/>
    </row>
    <row r="371" spans="1:43" s="31" customFormat="1" x14ac:dyDescent="0.45">
      <c r="A371" s="30"/>
      <c r="H371" s="22"/>
      <c r="I371" s="22"/>
      <c r="J371" s="22"/>
      <c r="K371" s="22"/>
      <c r="L371" s="22"/>
      <c r="M371" s="22"/>
      <c r="AJ371"/>
      <c r="AK371" s="22"/>
      <c r="AL371" s="22"/>
      <c r="AQ371" s="22"/>
    </row>
    <row r="372" spans="1:43" s="31" customFormat="1" x14ac:dyDescent="0.45">
      <c r="A372" s="30"/>
      <c r="H372" s="22"/>
      <c r="I372" s="22"/>
      <c r="J372" s="22"/>
      <c r="K372" s="22"/>
      <c r="L372" s="22"/>
      <c r="M372" s="22"/>
      <c r="AJ372"/>
      <c r="AK372" s="22"/>
      <c r="AL372" s="22"/>
      <c r="AQ372" s="22"/>
    </row>
    <row r="373" spans="1:43" s="31" customFormat="1" x14ac:dyDescent="0.45">
      <c r="A373" s="30"/>
      <c r="H373" s="22"/>
      <c r="I373" s="22"/>
      <c r="J373" s="22"/>
      <c r="K373" s="22"/>
      <c r="L373" s="22"/>
      <c r="M373" s="22"/>
      <c r="AJ373"/>
      <c r="AK373" s="22"/>
      <c r="AL373" s="22"/>
      <c r="AQ373" s="22"/>
    </row>
    <row r="374" spans="1:43" s="31" customFormat="1" x14ac:dyDescent="0.45">
      <c r="A374" s="30"/>
      <c r="H374" s="22"/>
      <c r="I374" s="22"/>
      <c r="J374" s="22"/>
      <c r="K374" s="22"/>
      <c r="L374" s="22"/>
      <c r="M374" s="22"/>
      <c r="AJ374"/>
      <c r="AK374" s="22"/>
      <c r="AL374" s="22"/>
      <c r="AQ374" s="22"/>
    </row>
    <row r="375" spans="1:43" s="31" customFormat="1" x14ac:dyDescent="0.45">
      <c r="A375" s="30"/>
      <c r="H375" s="22"/>
      <c r="I375" s="22"/>
      <c r="J375" s="22"/>
      <c r="K375" s="22"/>
      <c r="L375" s="22"/>
      <c r="M375" s="22"/>
      <c r="AJ375"/>
      <c r="AK375" s="22"/>
      <c r="AL375" s="22"/>
      <c r="AQ375" s="22"/>
    </row>
    <row r="376" spans="1:43" s="31" customFormat="1" x14ac:dyDescent="0.45">
      <c r="A376" s="30"/>
      <c r="H376" s="22"/>
      <c r="I376" s="22"/>
      <c r="J376" s="22"/>
      <c r="K376" s="22"/>
      <c r="L376" s="22"/>
      <c r="M376" s="22"/>
      <c r="AJ376"/>
      <c r="AK376" s="22"/>
      <c r="AL376" s="22"/>
      <c r="AQ376" s="22"/>
    </row>
    <row r="377" spans="1:43" s="31" customFormat="1" x14ac:dyDescent="0.45">
      <c r="A377" s="30"/>
      <c r="H377" s="22"/>
      <c r="I377" s="22"/>
      <c r="J377" s="22"/>
      <c r="K377" s="22"/>
      <c r="L377" s="22"/>
      <c r="M377" s="22"/>
      <c r="AJ377"/>
      <c r="AK377" s="22"/>
      <c r="AL377" s="22"/>
      <c r="AQ377" s="22"/>
    </row>
    <row r="378" spans="1:43" s="31" customFormat="1" x14ac:dyDescent="0.45">
      <c r="A378" s="30"/>
      <c r="H378" s="22"/>
      <c r="I378" s="22"/>
      <c r="J378" s="22"/>
      <c r="K378" s="22"/>
      <c r="L378" s="22"/>
      <c r="M378" s="22"/>
      <c r="AJ378"/>
      <c r="AK378" s="22"/>
      <c r="AL378" s="22"/>
      <c r="AQ378" s="22"/>
    </row>
    <row r="379" spans="1:43" s="31" customFormat="1" x14ac:dyDescent="0.45">
      <c r="A379" s="30"/>
      <c r="H379" s="22"/>
      <c r="I379" s="22"/>
      <c r="J379" s="22"/>
      <c r="K379" s="22"/>
      <c r="L379" s="22"/>
      <c r="M379" s="22"/>
      <c r="AJ379"/>
      <c r="AK379" s="22"/>
      <c r="AL379" s="22"/>
      <c r="AQ379" s="22"/>
    </row>
    <row r="380" spans="1:43" s="31" customFormat="1" x14ac:dyDescent="0.45">
      <c r="A380" s="30"/>
      <c r="H380" s="22"/>
      <c r="I380" s="22"/>
      <c r="J380" s="22"/>
      <c r="K380" s="22"/>
      <c r="L380" s="22"/>
      <c r="M380" s="22"/>
      <c r="AJ380"/>
      <c r="AK380" s="22"/>
      <c r="AL380" s="22"/>
      <c r="AQ380" s="22"/>
    </row>
    <row r="381" spans="1:43" s="31" customFormat="1" x14ac:dyDescent="0.45">
      <c r="A381" s="30"/>
      <c r="H381" s="22"/>
      <c r="I381" s="22"/>
      <c r="J381" s="22"/>
      <c r="K381" s="22"/>
      <c r="L381" s="22"/>
      <c r="M381" s="22"/>
      <c r="AJ381"/>
      <c r="AK381" s="22"/>
      <c r="AL381" s="22"/>
      <c r="AQ381" s="22"/>
    </row>
    <row r="382" spans="1:43" s="31" customFormat="1" x14ac:dyDescent="0.45">
      <c r="A382" s="30"/>
      <c r="H382" s="22"/>
      <c r="I382" s="22"/>
      <c r="J382" s="22"/>
      <c r="K382" s="22"/>
      <c r="L382" s="22"/>
      <c r="M382" s="22"/>
      <c r="AJ382"/>
      <c r="AK382" s="22"/>
      <c r="AL382" s="22"/>
      <c r="AQ382" s="22"/>
    </row>
    <row r="383" spans="1:43" s="31" customFormat="1" x14ac:dyDescent="0.45">
      <c r="A383" s="30"/>
      <c r="H383" s="22"/>
      <c r="I383" s="22"/>
      <c r="J383" s="22"/>
      <c r="K383" s="22"/>
      <c r="L383" s="22"/>
      <c r="M383" s="22"/>
      <c r="AJ383"/>
      <c r="AK383" s="22"/>
      <c r="AL383" s="22"/>
      <c r="AQ383" s="22"/>
    </row>
    <row r="384" spans="1:43" s="31" customFormat="1" x14ac:dyDescent="0.45">
      <c r="A384" s="30"/>
      <c r="H384" s="22"/>
      <c r="I384" s="22"/>
      <c r="J384" s="22"/>
      <c r="K384" s="22"/>
      <c r="L384" s="22"/>
      <c r="M384" s="22"/>
      <c r="AJ384"/>
      <c r="AK384" s="22"/>
      <c r="AL384" s="22"/>
      <c r="AQ384" s="22"/>
    </row>
    <row r="385" spans="1:43" s="31" customFormat="1" x14ac:dyDescent="0.45">
      <c r="A385" s="30"/>
      <c r="H385" s="22"/>
      <c r="I385" s="22"/>
      <c r="J385" s="22"/>
      <c r="K385" s="22"/>
      <c r="L385" s="22"/>
      <c r="M385" s="22"/>
      <c r="AJ385"/>
      <c r="AK385" s="22"/>
      <c r="AL385" s="22"/>
      <c r="AQ385" s="22"/>
    </row>
    <row r="386" spans="1:43" s="31" customFormat="1" x14ac:dyDescent="0.45">
      <c r="A386" s="30"/>
      <c r="H386" s="22"/>
      <c r="I386" s="22"/>
      <c r="J386" s="22"/>
      <c r="K386" s="22"/>
      <c r="L386" s="22"/>
      <c r="M386" s="22"/>
      <c r="AJ386"/>
      <c r="AK386" s="22"/>
      <c r="AL386" s="22"/>
      <c r="AQ386" s="22"/>
    </row>
    <row r="387" spans="1:43" s="31" customFormat="1" x14ac:dyDescent="0.45">
      <c r="A387" s="30"/>
      <c r="H387" s="22"/>
      <c r="I387" s="22"/>
      <c r="J387" s="22"/>
      <c r="K387" s="22"/>
      <c r="L387" s="22"/>
      <c r="M387" s="22"/>
      <c r="AJ387"/>
      <c r="AK387" s="22"/>
      <c r="AL387" s="22"/>
      <c r="AQ387" s="22"/>
    </row>
    <row r="388" spans="1:43" s="31" customFormat="1" x14ac:dyDescent="0.45">
      <c r="A388" s="30"/>
      <c r="H388" s="22"/>
      <c r="I388" s="22"/>
      <c r="J388" s="22"/>
      <c r="K388" s="22"/>
      <c r="L388" s="22"/>
      <c r="M388" s="22"/>
      <c r="AJ388"/>
      <c r="AK388" s="22"/>
      <c r="AL388" s="22"/>
      <c r="AQ388" s="22"/>
    </row>
    <row r="389" spans="1:43" s="31" customFormat="1" x14ac:dyDescent="0.45">
      <c r="A389" s="30"/>
      <c r="H389" s="22"/>
      <c r="I389" s="22"/>
      <c r="J389" s="22"/>
      <c r="K389" s="22"/>
      <c r="L389" s="22"/>
      <c r="M389" s="22"/>
      <c r="AJ389"/>
      <c r="AK389" s="22"/>
      <c r="AL389" s="22"/>
      <c r="AQ389" s="22"/>
    </row>
    <row r="390" spans="1:43" s="31" customFormat="1" x14ac:dyDescent="0.45">
      <c r="A390" s="30"/>
      <c r="H390" s="22"/>
      <c r="I390" s="22"/>
      <c r="J390" s="22"/>
      <c r="K390" s="22"/>
      <c r="L390" s="22"/>
      <c r="M390" s="22"/>
      <c r="AJ390"/>
      <c r="AK390" s="22"/>
      <c r="AL390" s="22"/>
      <c r="AQ390" s="22"/>
    </row>
    <row r="391" spans="1:43" s="31" customFormat="1" x14ac:dyDescent="0.45">
      <c r="A391" s="30"/>
      <c r="H391" s="22"/>
      <c r="I391" s="22"/>
      <c r="J391" s="22"/>
      <c r="K391" s="22"/>
      <c r="L391" s="22"/>
      <c r="M391" s="22"/>
      <c r="AJ391"/>
      <c r="AK391" s="22"/>
      <c r="AL391" s="22"/>
      <c r="AQ391" s="22"/>
    </row>
    <row r="392" spans="1:43" s="31" customFormat="1" x14ac:dyDescent="0.45">
      <c r="A392" s="30"/>
      <c r="H392" s="22"/>
      <c r="I392" s="22"/>
      <c r="J392" s="22"/>
      <c r="K392" s="22"/>
      <c r="L392" s="22"/>
      <c r="M392" s="22"/>
      <c r="AJ392"/>
      <c r="AK392" s="22"/>
      <c r="AL392" s="22"/>
      <c r="AQ392" s="22"/>
    </row>
    <row r="393" spans="1:43" s="31" customFormat="1" x14ac:dyDescent="0.45">
      <c r="A393" s="30"/>
      <c r="H393" s="22"/>
      <c r="I393" s="22"/>
      <c r="J393" s="22"/>
      <c r="K393" s="22"/>
      <c r="L393" s="22"/>
      <c r="M393" s="22"/>
      <c r="AJ393"/>
      <c r="AK393" s="22"/>
      <c r="AL393" s="22"/>
      <c r="AQ393" s="22"/>
    </row>
    <row r="394" spans="1:43" s="31" customFormat="1" x14ac:dyDescent="0.45">
      <c r="A394" s="30"/>
      <c r="H394" s="22"/>
      <c r="I394" s="22"/>
      <c r="J394" s="22"/>
      <c r="K394" s="22"/>
      <c r="L394" s="22"/>
      <c r="M394" s="22"/>
      <c r="AJ394"/>
      <c r="AK394" s="22"/>
      <c r="AL394" s="22"/>
      <c r="AQ394" s="22"/>
    </row>
    <row r="395" spans="1:43" s="31" customFormat="1" x14ac:dyDescent="0.45">
      <c r="A395" s="30"/>
      <c r="H395" s="22"/>
      <c r="I395" s="22"/>
      <c r="J395" s="22"/>
      <c r="K395" s="22"/>
      <c r="L395" s="22"/>
      <c r="M395" s="22"/>
      <c r="AJ395"/>
      <c r="AK395" s="22"/>
      <c r="AL395" s="22"/>
      <c r="AQ395" s="22"/>
    </row>
    <row r="396" spans="1:43" s="31" customFormat="1" x14ac:dyDescent="0.45">
      <c r="A396" s="30"/>
      <c r="H396" s="22"/>
      <c r="I396" s="22"/>
      <c r="J396" s="22"/>
      <c r="K396" s="22"/>
      <c r="L396" s="22"/>
      <c r="M396" s="22"/>
      <c r="AJ396"/>
      <c r="AK396" s="22"/>
      <c r="AL396" s="22"/>
      <c r="AQ396" s="22"/>
    </row>
    <row r="397" spans="1:43" s="31" customFormat="1" x14ac:dyDescent="0.45">
      <c r="A397" s="30"/>
      <c r="H397" s="22"/>
      <c r="I397" s="22"/>
      <c r="J397" s="22"/>
      <c r="K397" s="22"/>
      <c r="L397" s="22"/>
      <c r="M397" s="22"/>
      <c r="AJ397"/>
      <c r="AK397" s="22"/>
      <c r="AL397" s="22"/>
      <c r="AQ397" s="22"/>
    </row>
    <row r="398" spans="1:43" s="31" customFormat="1" x14ac:dyDescent="0.45">
      <c r="A398" s="30"/>
      <c r="H398" s="22"/>
      <c r="I398" s="22"/>
      <c r="J398" s="22"/>
      <c r="K398" s="22"/>
      <c r="L398" s="22"/>
      <c r="M398" s="22"/>
      <c r="AJ398"/>
      <c r="AK398" s="22"/>
      <c r="AL398" s="22"/>
      <c r="AQ398" s="22"/>
    </row>
    <row r="399" spans="1:43" s="31" customFormat="1" x14ac:dyDescent="0.45">
      <c r="A399" s="30"/>
      <c r="H399" s="22"/>
      <c r="I399" s="22"/>
      <c r="J399" s="22"/>
      <c r="K399" s="22"/>
      <c r="L399" s="22"/>
      <c r="M399" s="22"/>
      <c r="AJ399"/>
      <c r="AK399" s="22"/>
      <c r="AL399" s="22"/>
      <c r="AQ399" s="22"/>
    </row>
    <row r="400" spans="1:43" s="31" customFormat="1" x14ac:dyDescent="0.45">
      <c r="A400" s="30"/>
      <c r="H400" s="22"/>
      <c r="I400" s="22"/>
      <c r="J400" s="22"/>
      <c r="K400" s="22"/>
      <c r="L400" s="22"/>
      <c r="M400" s="22"/>
      <c r="AJ400"/>
      <c r="AK400" s="22"/>
      <c r="AL400" s="22"/>
      <c r="AQ400" s="22"/>
    </row>
    <row r="401" spans="1:43" s="31" customFormat="1" x14ac:dyDescent="0.45">
      <c r="A401" s="30"/>
      <c r="H401" s="22"/>
      <c r="I401" s="22"/>
      <c r="J401" s="22"/>
      <c r="K401" s="22"/>
      <c r="L401" s="22"/>
      <c r="M401" s="22"/>
      <c r="AJ401"/>
      <c r="AK401" s="22"/>
      <c r="AL401" s="22"/>
      <c r="AQ401" s="22"/>
    </row>
    <row r="402" spans="1:43" s="31" customFormat="1" x14ac:dyDescent="0.45">
      <c r="A402" s="30"/>
      <c r="H402" s="22"/>
      <c r="I402" s="22"/>
      <c r="J402" s="22"/>
      <c r="K402" s="22"/>
      <c r="L402" s="22"/>
      <c r="M402" s="22"/>
      <c r="AJ402"/>
      <c r="AK402" s="22"/>
      <c r="AL402" s="22"/>
      <c r="AQ402" s="22"/>
    </row>
    <row r="403" spans="1:43" s="31" customFormat="1" x14ac:dyDescent="0.45">
      <c r="A403" s="30"/>
      <c r="H403" s="22"/>
      <c r="I403" s="22"/>
      <c r="J403" s="22"/>
      <c r="K403" s="22"/>
      <c r="L403" s="22"/>
      <c r="M403" s="22"/>
      <c r="AJ403"/>
      <c r="AK403" s="22"/>
      <c r="AL403" s="22"/>
      <c r="AQ403" s="22"/>
    </row>
    <row r="404" spans="1:43" s="31" customFormat="1" x14ac:dyDescent="0.45">
      <c r="A404" s="30"/>
      <c r="H404" s="22"/>
      <c r="I404" s="22"/>
      <c r="J404" s="22"/>
      <c r="K404" s="22"/>
      <c r="L404" s="22"/>
      <c r="M404" s="22"/>
      <c r="AJ404"/>
      <c r="AK404" s="22"/>
      <c r="AL404" s="22"/>
      <c r="AQ404" s="22"/>
    </row>
    <row r="405" spans="1:43" s="31" customFormat="1" x14ac:dyDescent="0.45">
      <c r="A405" s="30"/>
      <c r="H405" s="22"/>
      <c r="I405" s="22"/>
      <c r="J405" s="22"/>
      <c r="K405" s="22"/>
      <c r="L405" s="22"/>
      <c r="M405" s="22"/>
      <c r="AJ405"/>
      <c r="AK405" s="22"/>
      <c r="AL405" s="22"/>
      <c r="AQ405" s="22"/>
    </row>
    <row r="406" spans="1:43" s="31" customFormat="1" x14ac:dyDescent="0.45">
      <c r="A406" s="30"/>
      <c r="H406" s="22"/>
      <c r="I406" s="22"/>
      <c r="J406" s="22"/>
      <c r="K406" s="22"/>
      <c r="L406" s="22"/>
      <c r="M406" s="22"/>
      <c r="AJ406"/>
      <c r="AK406" s="22"/>
      <c r="AL406" s="22"/>
      <c r="AQ406" s="22"/>
    </row>
    <row r="407" spans="1:43" s="31" customFormat="1" x14ac:dyDescent="0.45">
      <c r="A407" s="30"/>
      <c r="H407" s="22"/>
      <c r="I407" s="22"/>
      <c r="J407" s="22"/>
      <c r="K407" s="22"/>
      <c r="L407" s="22"/>
      <c r="M407" s="22"/>
      <c r="AJ407"/>
      <c r="AK407" s="22"/>
      <c r="AL407" s="22"/>
      <c r="AQ407" s="22"/>
    </row>
    <row r="408" spans="1:43" s="31" customFormat="1" x14ac:dyDescent="0.45">
      <c r="A408" s="30"/>
      <c r="H408" s="22"/>
      <c r="I408" s="22"/>
      <c r="J408" s="22"/>
      <c r="K408" s="22"/>
      <c r="L408" s="22"/>
      <c r="M408" s="22"/>
      <c r="AJ408"/>
      <c r="AK408" s="22"/>
      <c r="AL408" s="22"/>
      <c r="AQ408" s="22"/>
    </row>
    <row r="409" spans="1:43" s="31" customFormat="1" x14ac:dyDescent="0.45">
      <c r="A409" s="30"/>
      <c r="H409" s="22"/>
      <c r="I409" s="22"/>
      <c r="J409" s="22"/>
      <c r="K409" s="22"/>
      <c r="L409" s="22"/>
      <c r="M409" s="22"/>
      <c r="AJ409"/>
      <c r="AK409" s="22"/>
      <c r="AL409" s="22"/>
      <c r="AQ409" s="22"/>
    </row>
    <row r="410" spans="1:43" s="31" customFormat="1" x14ac:dyDescent="0.45">
      <c r="A410" s="30"/>
      <c r="H410" s="22"/>
      <c r="I410" s="22"/>
      <c r="J410" s="22"/>
      <c r="K410" s="22"/>
      <c r="L410" s="22"/>
      <c r="M410" s="22"/>
      <c r="AJ410"/>
      <c r="AK410" s="22"/>
      <c r="AL410" s="22"/>
      <c r="AQ410" s="22"/>
    </row>
    <row r="411" spans="1:43" s="31" customFormat="1" x14ac:dyDescent="0.45">
      <c r="A411" s="30"/>
      <c r="H411" s="22"/>
      <c r="I411" s="22"/>
      <c r="J411" s="22"/>
      <c r="K411" s="22"/>
      <c r="L411" s="22"/>
      <c r="M411" s="22"/>
      <c r="AJ411"/>
      <c r="AK411" s="22"/>
      <c r="AL411" s="22"/>
      <c r="AQ411" s="22"/>
    </row>
    <row r="412" spans="1:43" s="31" customFormat="1" x14ac:dyDescent="0.45">
      <c r="A412" s="30"/>
      <c r="H412" s="22"/>
      <c r="I412" s="22"/>
      <c r="J412" s="22"/>
      <c r="K412" s="22"/>
      <c r="L412" s="22"/>
      <c r="M412" s="22"/>
      <c r="AJ412"/>
      <c r="AK412" s="22"/>
      <c r="AL412" s="22"/>
      <c r="AQ412" s="22"/>
    </row>
    <row r="413" spans="1:43" s="31" customFormat="1" x14ac:dyDescent="0.45">
      <c r="A413" s="30"/>
      <c r="H413" s="22"/>
      <c r="I413" s="22"/>
      <c r="J413" s="22"/>
      <c r="K413" s="22"/>
      <c r="L413" s="22"/>
      <c r="M413" s="22"/>
      <c r="AJ413"/>
      <c r="AK413" s="22"/>
      <c r="AL413" s="22"/>
      <c r="AQ413" s="22"/>
    </row>
    <row r="414" spans="1:43" s="31" customFormat="1" x14ac:dyDescent="0.45">
      <c r="A414" s="30"/>
      <c r="H414" s="22"/>
      <c r="I414" s="22"/>
      <c r="J414" s="22"/>
      <c r="K414" s="22"/>
      <c r="L414" s="22"/>
      <c r="M414" s="22"/>
      <c r="AJ414"/>
      <c r="AK414" s="22"/>
      <c r="AL414" s="22"/>
      <c r="AQ414" s="22"/>
    </row>
    <row r="415" spans="1:43" s="31" customFormat="1" x14ac:dyDescent="0.45">
      <c r="A415" s="30"/>
      <c r="H415" s="22"/>
      <c r="I415" s="22"/>
      <c r="J415" s="22"/>
      <c r="K415" s="22"/>
      <c r="L415" s="22"/>
      <c r="M415" s="22"/>
      <c r="AJ415"/>
      <c r="AK415" s="22"/>
      <c r="AL415" s="22"/>
      <c r="AQ415" s="22"/>
    </row>
    <row r="416" spans="1:43" s="31" customFormat="1" x14ac:dyDescent="0.45">
      <c r="A416" s="30"/>
      <c r="H416" s="22"/>
      <c r="I416" s="22"/>
      <c r="J416" s="22"/>
      <c r="K416" s="22"/>
      <c r="L416" s="22"/>
      <c r="M416" s="22"/>
      <c r="AJ416"/>
      <c r="AK416" s="22"/>
      <c r="AL416" s="22"/>
      <c r="AQ416" s="22"/>
    </row>
    <row r="417" spans="1:43" s="31" customFormat="1" x14ac:dyDescent="0.45">
      <c r="A417" s="30"/>
      <c r="H417" s="22"/>
      <c r="I417" s="22"/>
      <c r="J417" s="22"/>
      <c r="K417" s="22"/>
      <c r="L417" s="22"/>
      <c r="M417" s="22"/>
      <c r="AJ417"/>
      <c r="AK417" s="22"/>
      <c r="AL417" s="22"/>
      <c r="AQ417" s="22"/>
    </row>
    <row r="418" spans="1:43" s="31" customFormat="1" x14ac:dyDescent="0.45">
      <c r="A418" s="30"/>
      <c r="H418" s="22"/>
      <c r="I418" s="22"/>
      <c r="J418" s="22"/>
      <c r="K418" s="22"/>
      <c r="L418" s="22"/>
      <c r="M418" s="22"/>
      <c r="AJ418"/>
      <c r="AK418" s="22"/>
      <c r="AL418" s="22"/>
      <c r="AQ418" s="22"/>
    </row>
    <row r="419" spans="1:43" s="31" customFormat="1" x14ac:dyDescent="0.45">
      <c r="A419" s="30"/>
      <c r="H419" s="22"/>
      <c r="I419" s="22"/>
      <c r="J419" s="22"/>
      <c r="K419" s="22"/>
      <c r="L419" s="22"/>
      <c r="M419" s="22"/>
      <c r="AJ419"/>
      <c r="AK419" s="22"/>
      <c r="AL419" s="22"/>
      <c r="AQ419" s="22"/>
    </row>
    <row r="420" spans="1:43" s="31" customFormat="1" x14ac:dyDescent="0.45">
      <c r="A420" s="30"/>
      <c r="H420" s="22"/>
      <c r="I420" s="22"/>
      <c r="J420" s="22"/>
      <c r="K420" s="22"/>
      <c r="L420" s="22"/>
      <c r="M420" s="22"/>
      <c r="AJ420"/>
      <c r="AK420" s="22"/>
      <c r="AL420" s="22"/>
      <c r="AQ420" s="22"/>
    </row>
    <row r="421" spans="1:43" s="31" customFormat="1" x14ac:dyDescent="0.45">
      <c r="A421" s="30"/>
      <c r="H421" s="22"/>
      <c r="I421" s="22"/>
      <c r="J421" s="22"/>
      <c r="K421" s="22"/>
      <c r="L421" s="22"/>
      <c r="M421" s="22"/>
      <c r="AJ421"/>
      <c r="AK421" s="22"/>
      <c r="AL421" s="22"/>
      <c r="AQ421" s="22"/>
    </row>
    <row r="422" spans="1:43" s="31" customFormat="1" x14ac:dyDescent="0.45">
      <c r="A422" s="30"/>
      <c r="H422" s="22"/>
      <c r="I422" s="22"/>
      <c r="J422" s="22"/>
      <c r="K422" s="22"/>
      <c r="L422" s="22"/>
      <c r="M422" s="22"/>
      <c r="AJ422"/>
      <c r="AK422" s="22"/>
      <c r="AL422" s="22"/>
      <c r="AQ422" s="22"/>
    </row>
    <row r="423" spans="1:43" s="31" customFormat="1" x14ac:dyDescent="0.45">
      <c r="A423" s="30"/>
      <c r="H423" s="22"/>
      <c r="I423" s="22"/>
      <c r="J423" s="22"/>
      <c r="K423" s="22"/>
      <c r="L423" s="22"/>
      <c r="M423" s="22"/>
      <c r="AJ423"/>
      <c r="AK423" s="22"/>
      <c r="AL423" s="22"/>
      <c r="AQ423" s="22"/>
    </row>
    <row r="424" spans="1:43" s="31" customFormat="1" x14ac:dyDescent="0.45">
      <c r="A424" s="30"/>
      <c r="H424" s="22"/>
      <c r="I424" s="22"/>
      <c r="J424" s="22"/>
      <c r="K424" s="22"/>
      <c r="L424" s="22"/>
      <c r="M424" s="22"/>
      <c r="AJ424"/>
      <c r="AK424" s="22"/>
      <c r="AL424" s="22"/>
      <c r="AQ424" s="22"/>
    </row>
    <row r="425" spans="1:43" s="31" customFormat="1" x14ac:dyDescent="0.45">
      <c r="A425" s="30"/>
      <c r="H425" s="22"/>
      <c r="I425" s="22"/>
      <c r="J425" s="22"/>
      <c r="K425" s="22"/>
      <c r="L425" s="22"/>
      <c r="M425" s="22"/>
      <c r="AJ425"/>
      <c r="AK425" s="22"/>
      <c r="AL425" s="22"/>
      <c r="AQ425" s="22"/>
    </row>
    <row r="426" spans="1:43" s="31" customFormat="1" x14ac:dyDescent="0.45">
      <c r="A426" s="30"/>
      <c r="H426" s="22"/>
      <c r="I426" s="22"/>
      <c r="J426" s="22"/>
      <c r="K426" s="22"/>
      <c r="L426" s="22"/>
      <c r="M426" s="22"/>
      <c r="AJ426"/>
      <c r="AK426" s="22"/>
      <c r="AL426" s="22"/>
      <c r="AQ426" s="22"/>
    </row>
    <row r="427" spans="1:43" s="31" customFormat="1" x14ac:dyDescent="0.45">
      <c r="A427" s="30"/>
      <c r="H427" s="22"/>
      <c r="I427" s="22"/>
      <c r="J427" s="22"/>
      <c r="K427" s="22"/>
      <c r="L427" s="22"/>
      <c r="M427" s="22"/>
      <c r="AJ427"/>
      <c r="AK427" s="22"/>
      <c r="AL427" s="22"/>
      <c r="AQ427" s="22"/>
    </row>
    <row r="428" spans="1:43" s="31" customFormat="1" x14ac:dyDescent="0.45">
      <c r="A428" s="30"/>
      <c r="H428" s="22"/>
      <c r="I428" s="22"/>
      <c r="J428" s="22"/>
      <c r="K428" s="22"/>
      <c r="L428" s="22"/>
      <c r="M428" s="22"/>
      <c r="AJ428"/>
      <c r="AK428" s="22"/>
      <c r="AL428" s="22"/>
      <c r="AQ428" s="22"/>
    </row>
    <row r="429" spans="1:43" s="31" customFormat="1" x14ac:dyDescent="0.45">
      <c r="A429" s="30"/>
      <c r="H429" s="22"/>
      <c r="I429" s="22"/>
      <c r="J429" s="22"/>
      <c r="K429" s="22"/>
      <c r="L429" s="22"/>
      <c r="M429" s="22"/>
      <c r="AJ429"/>
      <c r="AK429" s="22"/>
      <c r="AL429" s="22"/>
      <c r="AQ429" s="22"/>
    </row>
    <row r="430" spans="1:43" s="31" customFormat="1" x14ac:dyDescent="0.45">
      <c r="A430" s="30"/>
      <c r="H430" s="22"/>
      <c r="I430" s="22"/>
      <c r="J430" s="22"/>
      <c r="K430" s="22"/>
      <c r="L430" s="22"/>
      <c r="M430" s="22"/>
      <c r="AJ430"/>
      <c r="AK430" s="22"/>
      <c r="AL430" s="22"/>
      <c r="AQ430" s="22"/>
    </row>
    <row r="431" spans="1:43" s="31" customFormat="1" x14ac:dyDescent="0.45">
      <c r="A431" s="30"/>
      <c r="H431" s="22"/>
      <c r="I431" s="22"/>
      <c r="J431" s="22"/>
      <c r="K431" s="22"/>
      <c r="L431" s="22"/>
      <c r="M431" s="22"/>
      <c r="AJ431"/>
      <c r="AK431" s="22"/>
      <c r="AL431" s="22"/>
      <c r="AQ431" s="22"/>
    </row>
    <row r="432" spans="1:43" s="31" customFormat="1" x14ac:dyDescent="0.45">
      <c r="A432" s="30"/>
      <c r="H432" s="22"/>
      <c r="I432" s="22"/>
      <c r="J432" s="22"/>
      <c r="K432" s="22"/>
      <c r="L432" s="22"/>
      <c r="M432" s="22"/>
      <c r="AJ432"/>
      <c r="AK432" s="22"/>
      <c r="AL432" s="22"/>
      <c r="AQ432" s="22"/>
    </row>
    <row r="433" spans="1:43" s="31" customFormat="1" x14ac:dyDescent="0.45">
      <c r="A433" s="30"/>
      <c r="H433" s="22"/>
      <c r="I433" s="22"/>
      <c r="J433" s="22"/>
      <c r="K433" s="22"/>
      <c r="L433" s="22"/>
      <c r="M433" s="22"/>
      <c r="AJ433"/>
      <c r="AK433" s="22"/>
      <c r="AL433" s="22"/>
      <c r="AQ433" s="22"/>
    </row>
    <row r="434" spans="1:43" s="31" customFormat="1" x14ac:dyDescent="0.45">
      <c r="A434" s="30"/>
      <c r="H434" s="22"/>
      <c r="I434" s="22"/>
      <c r="J434" s="22"/>
      <c r="K434" s="22"/>
      <c r="L434" s="22"/>
      <c r="M434" s="22"/>
      <c r="AJ434"/>
      <c r="AK434" s="22"/>
      <c r="AL434" s="22"/>
      <c r="AQ434" s="22"/>
    </row>
    <row r="435" spans="1:43" s="31" customFormat="1" x14ac:dyDescent="0.45">
      <c r="A435" s="30"/>
      <c r="H435" s="22"/>
      <c r="I435" s="22"/>
      <c r="J435" s="22"/>
      <c r="K435" s="22"/>
      <c r="L435" s="22"/>
      <c r="M435" s="22"/>
      <c r="AJ435"/>
      <c r="AK435" s="22"/>
      <c r="AL435" s="22"/>
      <c r="AQ435" s="22"/>
    </row>
    <row r="436" spans="1:43" s="31" customFormat="1" x14ac:dyDescent="0.45">
      <c r="A436" s="30"/>
      <c r="H436" s="22"/>
      <c r="I436" s="22"/>
      <c r="J436" s="22"/>
      <c r="K436" s="22"/>
      <c r="L436" s="22"/>
      <c r="M436" s="22"/>
      <c r="AJ436"/>
      <c r="AK436" s="22"/>
      <c r="AL436" s="22"/>
      <c r="AQ436" s="22"/>
    </row>
    <row r="437" spans="1:43" s="31" customFormat="1" x14ac:dyDescent="0.45">
      <c r="A437" s="30"/>
      <c r="H437" s="22"/>
      <c r="I437" s="22"/>
      <c r="J437" s="22"/>
      <c r="K437" s="22"/>
      <c r="L437" s="22"/>
      <c r="M437" s="22"/>
      <c r="AJ437"/>
      <c r="AK437" s="22"/>
      <c r="AL437" s="22"/>
      <c r="AQ437" s="22"/>
    </row>
    <row r="438" spans="1:43" s="31" customFormat="1" x14ac:dyDescent="0.45">
      <c r="A438" s="30"/>
      <c r="H438" s="22"/>
      <c r="I438" s="22"/>
      <c r="J438" s="22"/>
      <c r="K438" s="22"/>
      <c r="L438" s="22"/>
      <c r="M438" s="22"/>
      <c r="AJ438"/>
      <c r="AK438" s="22"/>
      <c r="AL438" s="22"/>
      <c r="AQ438" s="22"/>
    </row>
    <row r="439" spans="1:43" s="31" customFormat="1" x14ac:dyDescent="0.45">
      <c r="A439" s="30"/>
      <c r="H439" s="22"/>
      <c r="I439" s="22"/>
      <c r="J439" s="22"/>
      <c r="K439" s="22"/>
      <c r="L439" s="22"/>
      <c r="M439" s="22"/>
      <c r="AJ439"/>
      <c r="AK439" s="22"/>
      <c r="AL439" s="22"/>
      <c r="AQ439" s="22"/>
    </row>
    <row r="440" spans="1:43" s="31" customFormat="1" x14ac:dyDescent="0.45">
      <c r="A440" s="30"/>
      <c r="H440" s="22"/>
      <c r="I440" s="22"/>
      <c r="J440" s="22"/>
      <c r="K440" s="22"/>
      <c r="L440" s="22"/>
      <c r="M440" s="22"/>
      <c r="AJ440"/>
      <c r="AK440" s="22"/>
      <c r="AL440" s="22"/>
      <c r="AQ440" s="22"/>
    </row>
    <row r="441" spans="1:43" s="31" customFormat="1" x14ac:dyDescent="0.45">
      <c r="A441" s="30"/>
      <c r="H441" s="22"/>
      <c r="I441" s="22"/>
      <c r="J441" s="22"/>
      <c r="K441" s="22"/>
      <c r="L441" s="22"/>
      <c r="M441" s="22"/>
      <c r="AJ441"/>
      <c r="AK441" s="22"/>
      <c r="AL441" s="22"/>
      <c r="AQ441" s="22"/>
    </row>
    <row r="442" spans="1:43" s="31" customFormat="1" x14ac:dyDescent="0.45">
      <c r="A442" s="30"/>
      <c r="H442" s="22"/>
      <c r="I442" s="22"/>
      <c r="J442" s="22"/>
      <c r="K442" s="22"/>
      <c r="L442" s="22"/>
      <c r="M442" s="22"/>
      <c r="AJ442"/>
      <c r="AK442" s="22"/>
      <c r="AL442" s="22"/>
      <c r="AQ442" s="22"/>
    </row>
    <row r="443" spans="1:43" s="31" customFormat="1" x14ac:dyDescent="0.45">
      <c r="A443" s="30"/>
      <c r="H443" s="22"/>
      <c r="I443" s="22"/>
      <c r="J443" s="22"/>
      <c r="K443" s="22"/>
      <c r="L443" s="22"/>
      <c r="M443" s="22"/>
      <c r="AJ443"/>
      <c r="AK443" s="22"/>
      <c r="AL443" s="22"/>
      <c r="AQ443" s="22"/>
    </row>
    <row r="444" spans="1:43" s="31" customFormat="1" x14ac:dyDescent="0.45">
      <c r="A444" s="30"/>
      <c r="H444" s="22"/>
      <c r="I444" s="22"/>
      <c r="J444" s="22"/>
      <c r="K444" s="22"/>
      <c r="L444" s="22"/>
      <c r="M444" s="22"/>
      <c r="AJ444"/>
      <c r="AK444" s="22"/>
      <c r="AL444" s="22"/>
      <c r="AQ444" s="22"/>
    </row>
    <row r="445" spans="1:43" s="31" customFormat="1" x14ac:dyDescent="0.45">
      <c r="A445" s="30"/>
      <c r="H445" s="22"/>
      <c r="I445" s="22"/>
      <c r="J445" s="22"/>
      <c r="K445" s="22"/>
      <c r="L445" s="22"/>
      <c r="M445" s="22"/>
      <c r="AJ445"/>
      <c r="AK445" s="22"/>
      <c r="AL445" s="22"/>
      <c r="AQ445" s="22"/>
    </row>
    <row r="446" spans="1:43" s="31" customFormat="1" x14ac:dyDescent="0.45">
      <c r="A446" s="30"/>
      <c r="H446" s="22"/>
      <c r="I446" s="22"/>
      <c r="J446" s="22"/>
      <c r="K446" s="22"/>
      <c r="L446" s="22"/>
      <c r="M446" s="22"/>
      <c r="AJ446"/>
      <c r="AK446" s="22"/>
      <c r="AL446" s="22"/>
      <c r="AQ446" s="22"/>
    </row>
    <row r="447" spans="1:43" s="31" customFormat="1" x14ac:dyDescent="0.45">
      <c r="A447" s="30"/>
      <c r="H447" s="22"/>
      <c r="I447" s="22"/>
      <c r="J447" s="22"/>
      <c r="K447" s="22"/>
      <c r="L447" s="22"/>
      <c r="M447" s="22"/>
      <c r="AJ447"/>
      <c r="AK447" s="22"/>
      <c r="AL447" s="22"/>
      <c r="AQ447" s="22"/>
    </row>
    <row r="448" spans="1:43" s="31" customFormat="1" x14ac:dyDescent="0.45">
      <c r="A448" s="30"/>
      <c r="H448" s="22"/>
      <c r="I448" s="22"/>
      <c r="J448" s="22"/>
      <c r="K448" s="22"/>
      <c r="L448" s="22"/>
      <c r="M448" s="22"/>
      <c r="AJ448"/>
      <c r="AK448" s="22"/>
      <c r="AL448" s="22"/>
      <c r="AQ448" s="22"/>
    </row>
    <row r="449" spans="1:43" s="31" customFormat="1" x14ac:dyDescent="0.45">
      <c r="A449" s="30"/>
      <c r="H449" s="22"/>
      <c r="I449" s="22"/>
      <c r="J449" s="22"/>
      <c r="K449" s="22"/>
      <c r="L449" s="22"/>
      <c r="M449" s="22"/>
      <c r="AJ449"/>
      <c r="AK449" s="22"/>
      <c r="AL449" s="22"/>
      <c r="AQ449" s="22"/>
    </row>
    <row r="450" spans="1:43" s="31" customFormat="1" x14ac:dyDescent="0.45">
      <c r="A450" s="30"/>
      <c r="H450" s="22"/>
      <c r="I450" s="22"/>
      <c r="J450" s="22"/>
      <c r="K450" s="22"/>
      <c r="L450" s="22"/>
      <c r="M450" s="22"/>
      <c r="AJ450"/>
      <c r="AK450" s="22"/>
      <c r="AL450" s="22"/>
      <c r="AQ450" s="22"/>
    </row>
    <row r="451" spans="1:43" s="31" customFormat="1" x14ac:dyDescent="0.45">
      <c r="A451" s="30"/>
      <c r="H451" s="22"/>
      <c r="I451" s="22"/>
      <c r="J451" s="22"/>
      <c r="K451" s="22"/>
      <c r="L451" s="22"/>
      <c r="M451" s="22"/>
      <c r="AJ451"/>
      <c r="AK451" s="22"/>
      <c r="AL451" s="22"/>
      <c r="AQ451" s="22"/>
    </row>
    <row r="452" spans="1:43" s="31" customFormat="1" x14ac:dyDescent="0.45">
      <c r="A452" s="30"/>
      <c r="H452" s="22"/>
      <c r="I452" s="22"/>
      <c r="J452" s="22"/>
      <c r="K452" s="22"/>
      <c r="L452" s="22"/>
      <c r="M452" s="22"/>
      <c r="AJ452"/>
      <c r="AK452" s="22"/>
      <c r="AL452" s="22"/>
      <c r="AQ452" s="22"/>
    </row>
    <row r="453" spans="1:43" s="31" customFormat="1" x14ac:dyDescent="0.45">
      <c r="A453" s="30"/>
      <c r="H453" s="22"/>
      <c r="I453" s="22"/>
      <c r="J453" s="22"/>
      <c r="K453" s="22"/>
      <c r="L453" s="22"/>
      <c r="M453" s="22"/>
      <c r="AJ453"/>
      <c r="AK453" s="22"/>
      <c r="AL453" s="22"/>
      <c r="AQ453" s="22"/>
    </row>
    <row r="454" spans="1:43" s="31" customFormat="1" x14ac:dyDescent="0.45">
      <c r="A454" s="30"/>
      <c r="H454" s="22"/>
      <c r="I454" s="22"/>
      <c r="J454" s="22"/>
      <c r="K454" s="22"/>
      <c r="L454" s="22"/>
      <c r="M454" s="22"/>
      <c r="AJ454"/>
      <c r="AK454" s="22"/>
      <c r="AL454" s="22"/>
      <c r="AQ454" s="22"/>
    </row>
    <row r="455" spans="1:43" s="31" customFormat="1" x14ac:dyDescent="0.45">
      <c r="A455" s="30"/>
      <c r="H455" s="22"/>
      <c r="I455" s="22"/>
      <c r="J455" s="22"/>
      <c r="K455" s="22"/>
      <c r="L455" s="22"/>
      <c r="M455" s="22"/>
      <c r="AJ455"/>
      <c r="AK455" s="22"/>
      <c r="AL455" s="22"/>
      <c r="AQ455" s="22"/>
    </row>
    <row r="456" spans="1:43" s="31" customFormat="1" x14ac:dyDescent="0.45">
      <c r="A456" s="30"/>
      <c r="H456" s="22"/>
      <c r="I456" s="22"/>
      <c r="J456" s="22"/>
      <c r="K456" s="22"/>
      <c r="L456" s="22"/>
      <c r="M456" s="22"/>
      <c r="AJ456"/>
      <c r="AK456" s="22"/>
      <c r="AL456" s="22"/>
      <c r="AQ456" s="22"/>
    </row>
    <row r="457" spans="1:43" s="31" customFormat="1" x14ac:dyDescent="0.45">
      <c r="A457" s="30"/>
      <c r="H457" s="22"/>
      <c r="I457" s="22"/>
      <c r="J457" s="22"/>
      <c r="K457" s="22"/>
      <c r="L457" s="22"/>
      <c r="M457" s="22"/>
      <c r="AJ457"/>
      <c r="AK457" s="22"/>
      <c r="AL457" s="22"/>
      <c r="AQ457" s="22"/>
    </row>
    <row r="458" spans="1:43" s="31" customFormat="1" x14ac:dyDescent="0.45">
      <c r="A458" s="30"/>
      <c r="H458" s="22"/>
      <c r="I458" s="22"/>
      <c r="J458" s="22"/>
      <c r="K458" s="22"/>
      <c r="L458" s="22"/>
      <c r="M458" s="22"/>
      <c r="AJ458"/>
      <c r="AK458" s="22"/>
      <c r="AL458" s="22"/>
      <c r="AQ458" s="22"/>
    </row>
    <row r="459" spans="1:43" s="31" customFormat="1" x14ac:dyDescent="0.45">
      <c r="A459" s="30"/>
      <c r="H459" s="22"/>
      <c r="I459" s="22"/>
      <c r="J459" s="22"/>
      <c r="K459" s="22"/>
      <c r="L459" s="22"/>
      <c r="M459" s="22"/>
      <c r="AJ459"/>
      <c r="AK459" s="22"/>
      <c r="AL459" s="22"/>
      <c r="AQ459" s="22"/>
    </row>
    <row r="460" spans="1:43" s="31" customFormat="1" x14ac:dyDescent="0.45">
      <c r="A460" s="30"/>
      <c r="H460" s="22"/>
      <c r="I460" s="22"/>
      <c r="J460" s="22"/>
      <c r="K460" s="22"/>
      <c r="L460" s="22"/>
      <c r="M460" s="22"/>
      <c r="AJ460"/>
      <c r="AK460" s="22"/>
      <c r="AL460" s="22"/>
      <c r="AQ460" s="22"/>
    </row>
    <row r="461" spans="1:43" s="31" customFormat="1" x14ac:dyDescent="0.45">
      <c r="A461" s="30"/>
      <c r="H461" s="22"/>
      <c r="I461" s="22"/>
      <c r="J461" s="22"/>
      <c r="K461" s="22"/>
      <c r="L461" s="22"/>
      <c r="M461" s="22"/>
      <c r="AJ461"/>
      <c r="AK461" s="22"/>
      <c r="AL461" s="22"/>
      <c r="AQ461" s="22"/>
    </row>
    <row r="462" spans="1:43" s="31" customFormat="1" x14ac:dyDescent="0.45">
      <c r="A462" s="30"/>
      <c r="H462" s="22"/>
      <c r="I462" s="22"/>
      <c r="J462" s="22"/>
      <c r="K462" s="22"/>
      <c r="L462" s="22"/>
      <c r="M462" s="22"/>
      <c r="AJ462"/>
      <c r="AK462" s="22"/>
      <c r="AL462" s="22"/>
      <c r="AQ462" s="22"/>
    </row>
    <row r="463" spans="1:43" s="31" customFormat="1" x14ac:dyDescent="0.45">
      <c r="A463" s="30"/>
      <c r="H463" s="22"/>
      <c r="I463" s="22"/>
      <c r="J463" s="22"/>
      <c r="K463" s="22"/>
      <c r="L463" s="22"/>
      <c r="M463" s="22"/>
      <c r="AJ463"/>
      <c r="AK463" s="22"/>
      <c r="AL463" s="22"/>
      <c r="AQ463" s="22"/>
    </row>
    <row r="464" spans="1:43" s="31" customFormat="1" x14ac:dyDescent="0.45">
      <c r="A464" s="30"/>
      <c r="H464" s="22"/>
      <c r="I464" s="22"/>
      <c r="J464" s="22"/>
      <c r="K464" s="22"/>
      <c r="L464" s="22"/>
      <c r="M464" s="22"/>
      <c r="AJ464"/>
      <c r="AK464" s="22"/>
      <c r="AL464" s="22"/>
      <c r="AQ464" s="22"/>
    </row>
    <row r="465" spans="1:43" s="31" customFormat="1" x14ac:dyDescent="0.45">
      <c r="A465" s="30"/>
      <c r="H465" s="22"/>
      <c r="I465" s="22"/>
      <c r="J465" s="22"/>
      <c r="K465" s="22"/>
      <c r="L465" s="22"/>
      <c r="M465" s="22"/>
      <c r="AJ465"/>
      <c r="AK465" s="22"/>
      <c r="AL465" s="22"/>
      <c r="AQ465" s="22"/>
    </row>
    <row r="466" spans="1:43" s="31" customFormat="1" x14ac:dyDescent="0.45">
      <c r="A466" s="30"/>
      <c r="H466" s="22"/>
      <c r="I466" s="22"/>
      <c r="J466" s="22"/>
      <c r="K466" s="22"/>
      <c r="L466" s="22"/>
      <c r="M466" s="22"/>
      <c r="AJ466"/>
      <c r="AK466" s="22"/>
      <c r="AL466" s="22"/>
      <c r="AQ466" s="22"/>
    </row>
    <row r="467" spans="1:43" s="31" customFormat="1" x14ac:dyDescent="0.45">
      <c r="A467" s="30"/>
      <c r="H467" s="22"/>
      <c r="I467" s="22"/>
      <c r="J467" s="22"/>
      <c r="K467" s="22"/>
      <c r="L467" s="22"/>
      <c r="M467" s="22"/>
      <c r="AJ467"/>
      <c r="AK467" s="22"/>
      <c r="AL467" s="22"/>
      <c r="AQ467" s="22"/>
    </row>
    <row r="468" spans="1:43" s="31" customFormat="1" x14ac:dyDescent="0.45">
      <c r="A468" s="30"/>
      <c r="H468" s="22"/>
      <c r="I468" s="22"/>
      <c r="J468" s="22"/>
      <c r="K468" s="22"/>
      <c r="L468" s="22"/>
      <c r="M468" s="22"/>
      <c r="AJ468"/>
      <c r="AK468" s="22"/>
      <c r="AL468" s="22"/>
      <c r="AQ468" s="22"/>
    </row>
    <row r="469" spans="1:43" s="31" customFormat="1" x14ac:dyDescent="0.45">
      <c r="A469" s="30"/>
      <c r="H469" s="22"/>
      <c r="I469" s="22"/>
      <c r="J469" s="22"/>
      <c r="K469" s="22"/>
      <c r="L469" s="22"/>
      <c r="M469" s="22"/>
      <c r="AJ469"/>
      <c r="AK469" s="22"/>
      <c r="AL469" s="22"/>
      <c r="AQ469" s="22"/>
    </row>
    <row r="470" spans="1:43" s="31" customFormat="1" x14ac:dyDescent="0.45">
      <c r="A470" s="30"/>
      <c r="H470" s="22"/>
      <c r="I470" s="22"/>
      <c r="J470" s="22"/>
      <c r="K470" s="22"/>
      <c r="L470" s="22"/>
      <c r="M470" s="22"/>
      <c r="AJ470"/>
      <c r="AK470" s="22"/>
      <c r="AL470" s="22"/>
      <c r="AQ470" s="22"/>
    </row>
    <row r="471" spans="1:43" s="31" customFormat="1" x14ac:dyDescent="0.45">
      <c r="A471" s="30"/>
      <c r="H471" s="22"/>
      <c r="I471" s="22"/>
      <c r="J471" s="22"/>
      <c r="K471" s="22"/>
      <c r="L471" s="22"/>
      <c r="M471" s="22"/>
      <c r="AJ471"/>
      <c r="AK471" s="22"/>
      <c r="AL471" s="22"/>
      <c r="AQ471" s="22"/>
    </row>
    <row r="472" spans="1:43" s="31" customFormat="1" x14ac:dyDescent="0.45">
      <c r="A472" s="30"/>
      <c r="H472" s="22"/>
      <c r="I472" s="22"/>
      <c r="J472" s="22"/>
      <c r="K472" s="22"/>
      <c r="L472" s="22"/>
      <c r="M472" s="22"/>
      <c r="AJ472"/>
      <c r="AK472" s="22"/>
      <c r="AL472" s="22"/>
      <c r="AQ472" s="22"/>
    </row>
    <row r="473" spans="1:43" s="31" customFormat="1" x14ac:dyDescent="0.45">
      <c r="A473" s="30"/>
      <c r="H473" s="22"/>
      <c r="I473" s="22"/>
      <c r="J473" s="22"/>
      <c r="K473" s="22"/>
      <c r="L473" s="22"/>
      <c r="M473" s="22"/>
      <c r="AJ473"/>
      <c r="AK473" s="22"/>
      <c r="AL473" s="22"/>
      <c r="AQ473" s="22"/>
    </row>
    <row r="474" spans="1:43" s="31" customFormat="1" x14ac:dyDescent="0.45">
      <c r="A474" s="30"/>
      <c r="H474" s="22"/>
      <c r="I474" s="22"/>
      <c r="J474" s="22"/>
      <c r="K474" s="22"/>
      <c r="L474" s="22"/>
      <c r="M474" s="22"/>
      <c r="AJ474"/>
      <c r="AK474" s="22"/>
      <c r="AL474" s="22"/>
      <c r="AQ474" s="22"/>
    </row>
    <row r="475" spans="1:43" s="31" customFormat="1" x14ac:dyDescent="0.45">
      <c r="A475" s="30"/>
      <c r="H475" s="22"/>
      <c r="I475" s="22"/>
      <c r="J475" s="22"/>
      <c r="K475" s="22"/>
      <c r="L475" s="22"/>
      <c r="M475" s="22"/>
      <c r="AJ475"/>
      <c r="AK475" s="22"/>
      <c r="AL475" s="22"/>
      <c r="AQ475" s="22"/>
    </row>
    <row r="476" spans="1:43" s="31" customFormat="1" x14ac:dyDescent="0.45">
      <c r="A476" s="30"/>
      <c r="H476" s="22"/>
      <c r="I476" s="22"/>
      <c r="J476" s="22"/>
      <c r="K476" s="22"/>
      <c r="L476" s="22"/>
      <c r="M476" s="22"/>
      <c r="AJ476"/>
      <c r="AK476" s="22"/>
      <c r="AL476" s="22"/>
      <c r="AQ476" s="22"/>
    </row>
    <row r="477" spans="1:43" s="31" customFormat="1" x14ac:dyDescent="0.45">
      <c r="A477" s="30"/>
      <c r="H477" s="22"/>
      <c r="I477" s="22"/>
      <c r="J477" s="22"/>
      <c r="K477" s="22"/>
      <c r="L477" s="22"/>
      <c r="M477" s="22"/>
      <c r="AJ477"/>
      <c r="AK477" s="22"/>
      <c r="AL477" s="22"/>
      <c r="AQ477" s="22"/>
    </row>
    <row r="478" spans="1:43" s="31" customFormat="1" x14ac:dyDescent="0.45">
      <c r="A478" s="30"/>
      <c r="H478" s="22"/>
      <c r="I478" s="22"/>
      <c r="J478" s="22"/>
      <c r="K478" s="22"/>
      <c r="L478" s="22"/>
      <c r="M478" s="22"/>
      <c r="AJ478"/>
      <c r="AK478" s="22"/>
      <c r="AL478" s="22"/>
      <c r="AQ478" s="22"/>
    </row>
    <row r="479" spans="1:43" s="31" customFormat="1" x14ac:dyDescent="0.45">
      <c r="A479" s="30"/>
      <c r="H479" s="22"/>
      <c r="I479" s="22"/>
      <c r="J479" s="22"/>
      <c r="K479" s="22"/>
      <c r="L479" s="22"/>
      <c r="M479" s="22"/>
      <c r="AJ479"/>
      <c r="AK479" s="22"/>
      <c r="AL479" s="22"/>
      <c r="AQ479" s="22"/>
    </row>
    <row r="480" spans="1:43" s="31" customFormat="1" x14ac:dyDescent="0.45">
      <c r="A480" s="30"/>
      <c r="H480" s="22"/>
      <c r="I480" s="22"/>
      <c r="J480" s="22"/>
      <c r="K480" s="22"/>
      <c r="L480" s="22"/>
      <c r="M480" s="22"/>
      <c r="AJ480"/>
      <c r="AK480" s="22"/>
      <c r="AL480" s="22"/>
      <c r="AQ480" s="22"/>
    </row>
    <row r="481" spans="1:43" s="31" customFormat="1" x14ac:dyDescent="0.45">
      <c r="A481" s="30"/>
      <c r="H481" s="22"/>
      <c r="I481" s="22"/>
      <c r="J481" s="22"/>
      <c r="K481" s="22"/>
      <c r="L481" s="22"/>
      <c r="M481" s="22"/>
      <c r="AJ481"/>
      <c r="AK481" s="22"/>
      <c r="AL481" s="22"/>
      <c r="AQ481" s="22"/>
    </row>
    <row r="482" spans="1:43" s="31" customFormat="1" x14ac:dyDescent="0.45">
      <c r="A482" s="30"/>
      <c r="H482" s="22"/>
      <c r="I482" s="22"/>
      <c r="J482" s="22"/>
      <c r="K482" s="22"/>
      <c r="L482" s="22"/>
      <c r="M482" s="22"/>
      <c r="AJ482"/>
      <c r="AK482" s="22"/>
      <c r="AL482" s="22"/>
      <c r="AQ482" s="22"/>
    </row>
    <row r="483" spans="1:43" s="31" customFormat="1" x14ac:dyDescent="0.45">
      <c r="A483" s="30"/>
      <c r="H483" s="22"/>
      <c r="I483" s="22"/>
      <c r="J483" s="22"/>
      <c r="K483" s="22"/>
      <c r="L483" s="22"/>
      <c r="M483" s="22"/>
      <c r="AJ483"/>
      <c r="AK483" s="22"/>
      <c r="AL483" s="22"/>
      <c r="AQ483" s="22"/>
    </row>
    <row r="484" spans="1:43" s="31" customFormat="1" x14ac:dyDescent="0.45">
      <c r="A484" s="30"/>
      <c r="H484" s="22"/>
      <c r="I484" s="22"/>
      <c r="J484" s="22"/>
      <c r="K484" s="22"/>
      <c r="L484" s="22"/>
      <c r="M484" s="22"/>
      <c r="AJ484"/>
      <c r="AK484" s="22"/>
      <c r="AL484" s="22"/>
      <c r="AQ484" s="22"/>
    </row>
    <row r="485" spans="1:43" s="31" customFormat="1" x14ac:dyDescent="0.45">
      <c r="A485" s="30"/>
      <c r="H485" s="22"/>
      <c r="I485" s="22"/>
      <c r="J485" s="22"/>
      <c r="K485" s="22"/>
      <c r="L485" s="22"/>
      <c r="M485" s="22"/>
      <c r="AJ485"/>
      <c r="AK485" s="22"/>
      <c r="AL485" s="22"/>
      <c r="AQ485" s="22"/>
    </row>
    <row r="486" spans="1:43" s="31" customFormat="1" x14ac:dyDescent="0.45">
      <c r="A486" s="30"/>
      <c r="H486" s="22"/>
      <c r="I486" s="22"/>
      <c r="J486" s="22"/>
      <c r="K486" s="22"/>
      <c r="L486" s="22"/>
      <c r="M486" s="22"/>
      <c r="AJ486"/>
      <c r="AK486" s="22"/>
      <c r="AL486" s="22"/>
      <c r="AQ486" s="22"/>
    </row>
    <row r="487" spans="1:43" s="31" customFormat="1" x14ac:dyDescent="0.45">
      <c r="A487" s="30"/>
      <c r="H487" s="22"/>
      <c r="I487" s="22"/>
      <c r="J487" s="22"/>
      <c r="K487" s="22"/>
      <c r="L487" s="22"/>
      <c r="M487" s="22"/>
      <c r="AJ487"/>
      <c r="AK487" s="22"/>
      <c r="AL487" s="22"/>
      <c r="AQ487" s="22"/>
    </row>
    <row r="488" spans="1:43" s="31" customFormat="1" x14ac:dyDescent="0.45">
      <c r="A488" s="30"/>
      <c r="H488" s="22"/>
      <c r="I488" s="22"/>
      <c r="J488" s="22"/>
      <c r="K488" s="22"/>
      <c r="L488" s="22"/>
      <c r="M488" s="22"/>
      <c r="AJ488"/>
      <c r="AK488" s="22"/>
      <c r="AL488" s="22"/>
      <c r="AQ488" s="22"/>
    </row>
    <row r="489" spans="1:43" s="31" customFormat="1" x14ac:dyDescent="0.45">
      <c r="A489" s="30"/>
      <c r="H489" s="22"/>
      <c r="I489" s="22"/>
      <c r="J489" s="22"/>
      <c r="K489" s="22"/>
      <c r="L489" s="22"/>
      <c r="M489" s="22"/>
      <c r="AJ489"/>
      <c r="AK489" s="22"/>
      <c r="AL489" s="22"/>
      <c r="AQ489" s="22"/>
    </row>
    <row r="490" spans="1:43" s="31" customFormat="1" x14ac:dyDescent="0.45">
      <c r="A490" s="30"/>
      <c r="H490" s="22"/>
      <c r="I490" s="22"/>
      <c r="J490" s="22"/>
      <c r="K490" s="22"/>
      <c r="L490" s="22"/>
      <c r="M490" s="22"/>
      <c r="AJ490"/>
      <c r="AK490" s="22"/>
      <c r="AL490" s="22"/>
      <c r="AQ490" s="22"/>
    </row>
    <row r="491" spans="1:43" s="31" customFormat="1" x14ac:dyDescent="0.45">
      <c r="A491" s="30"/>
      <c r="H491" s="22"/>
      <c r="I491" s="22"/>
      <c r="J491" s="22"/>
      <c r="K491" s="22"/>
      <c r="L491" s="22"/>
      <c r="M491" s="22"/>
      <c r="AJ491"/>
      <c r="AK491" s="22"/>
      <c r="AL491" s="22"/>
      <c r="AQ491" s="22"/>
    </row>
    <row r="492" spans="1:43" s="31" customFormat="1" x14ac:dyDescent="0.45">
      <c r="A492" s="30"/>
      <c r="H492" s="22"/>
      <c r="I492" s="22"/>
      <c r="J492" s="22"/>
      <c r="K492" s="22"/>
      <c r="L492" s="22"/>
      <c r="M492" s="22"/>
      <c r="AJ492"/>
      <c r="AK492" s="22"/>
      <c r="AL492" s="22"/>
      <c r="AQ492" s="22"/>
    </row>
    <row r="493" spans="1:43" s="31" customFormat="1" x14ac:dyDescent="0.45">
      <c r="A493" s="30"/>
      <c r="H493" s="22"/>
      <c r="I493" s="22"/>
      <c r="J493" s="22"/>
      <c r="K493" s="22"/>
      <c r="L493" s="22"/>
      <c r="M493" s="22"/>
      <c r="AJ493"/>
      <c r="AK493" s="22"/>
      <c r="AL493" s="22"/>
      <c r="AQ493" s="22"/>
    </row>
    <row r="494" spans="1:43" s="31" customFormat="1" x14ac:dyDescent="0.45">
      <c r="A494" s="30"/>
      <c r="H494" s="22"/>
      <c r="I494" s="22"/>
      <c r="J494" s="22"/>
      <c r="K494" s="22"/>
      <c r="L494" s="22"/>
      <c r="M494" s="22"/>
      <c r="AJ494"/>
      <c r="AK494" s="22"/>
      <c r="AL494" s="22"/>
      <c r="AQ494" s="22"/>
    </row>
    <row r="495" spans="1:43" s="31" customFormat="1" x14ac:dyDescent="0.45">
      <c r="A495" s="30"/>
      <c r="H495" s="22"/>
      <c r="I495" s="22"/>
      <c r="J495" s="22"/>
      <c r="K495" s="22"/>
      <c r="L495" s="22"/>
      <c r="M495" s="22"/>
      <c r="AJ495"/>
      <c r="AK495" s="22"/>
      <c r="AL495" s="22"/>
      <c r="AQ495" s="22"/>
    </row>
    <row r="496" spans="1:43" s="31" customFormat="1" x14ac:dyDescent="0.45">
      <c r="A496" s="30"/>
      <c r="H496" s="22"/>
      <c r="I496" s="22"/>
      <c r="J496" s="22"/>
      <c r="K496" s="22"/>
      <c r="L496" s="22"/>
      <c r="M496" s="22"/>
      <c r="AJ496"/>
      <c r="AK496" s="22"/>
      <c r="AL496" s="22"/>
      <c r="AQ496" s="22"/>
    </row>
    <row r="497" spans="1:43" s="31" customFormat="1" x14ac:dyDescent="0.45">
      <c r="A497" s="30"/>
      <c r="H497" s="22"/>
      <c r="I497" s="22"/>
      <c r="J497" s="22"/>
      <c r="K497" s="22"/>
      <c r="L497" s="22"/>
      <c r="M497" s="22"/>
      <c r="AJ497"/>
      <c r="AK497" s="22"/>
      <c r="AL497" s="22"/>
      <c r="AQ497" s="22"/>
    </row>
    <row r="498" spans="1:43" s="31" customFormat="1" x14ac:dyDescent="0.45">
      <c r="A498" s="30"/>
      <c r="H498" s="22"/>
      <c r="I498" s="22"/>
      <c r="J498" s="22"/>
      <c r="K498" s="22"/>
      <c r="L498" s="22"/>
      <c r="M498" s="22"/>
      <c r="AJ498"/>
      <c r="AK498" s="22"/>
      <c r="AL498" s="22"/>
      <c r="AQ498" s="22"/>
    </row>
    <row r="499" spans="1:43" s="31" customFormat="1" x14ac:dyDescent="0.45">
      <c r="A499" s="30"/>
      <c r="H499" s="22"/>
      <c r="I499" s="22"/>
      <c r="J499" s="22"/>
      <c r="K499" s="22"/>
      <c r="L499" s="22"/>
      <c r="M499" s="22"/>
      <c r="AJ499"/>
      <c r="AK499" s="22"/>
      <c r="AL499" s="22"/>
      <c r="AQ499" s="22"/>
    </row>
    <row r="500" spans="1:43" s="31" customFormat="1" x14ac:dyDescent="0.45">
      <c r="A500" s="30"/>
      <c r="H500" s="22"/>
      <c r="I500" s="22"/>
      <c r="J500" s="22"/>
      <c r="K500" s="22"/>
      <c r="L500" s="22"/>
      <c r="M500" s="22"/>
      <c r="AJ500"/>
      <c r="AK500" s="22"/>
      <c r="AL500" s="22"/>
      <c r="AQ500" s="22"/>
    </row>
    <row r="501" spans="1:43" s="31" customFormat="1" x14ac:dyDescent="0.45">
      <c r="A501" s="30"/>
      <c r="H501" s="22"/>
      <c r="I501" s="22"/>
      <c r="J501" s="22"/>
      <c r="K501" s="22"/>
      <c r="L501" s="22"/>
      <c r="M501" s="22"/>
      <c r="AJ501"/>
      <c r="AK501" s="22"/>
      <c r="AL501" s="22"/>
      <c r="AQ501" s="22"/>
    </row>
    <row r="502" spans="1:43" s="31" customFormat="1" x14ac:dyDescent="0.45">
      <c r="A502" s="30"/>
      <c r="H502" s="22"/>
      <c r="I502" s="22"/>
      <c r="J502" s="22"/>
      <c r="K502" s="22"/>
      <c r="L502" s="22"/>
      <c r="M502" s="22"/>
      <c r="AJ502"/>
      <c r="AK502" s="22"/>
      <c r="AL502" s="22"/>
      <c r="AQ502" s="22"/>
    </row>
    <row r="503" spans="1:43" s="31" customFormat="1" x14ac:dyDescent="0.45">
      <c r="A503" s="30"/>
      <c r="H503" s="22"/>
      <c r="I503" s="22"/>
      <c r="J503" s="22"/>
      <c r="K503" s="22"/>
      <c r="L503" s="22"/>
      <c r="M503" s="22"/>
      <c r="AJ503"/>
      <c r="AK503" s="22"/>
      <c r="AL503" s="22"/>
      <c r="AQ503" s="22"/>
    </row>
    <row r="504" spans="1:43" s="31" customFormat="1" x14ac:dyDescent="0.45">
      <c r="A504" s="30"/>
      <c r="H504" s="22"/>
      <c r="I504" s="22"/>
      <c r="J504" s="22"/>
      <c r="K504" s="22"/>
      <c r="L504" s="22"/>
      <c r="M504" s="22"/>
      <c r="AJ504"/>
      <c r="AK504" s="22"/>
      <c r="AL504" s="22"/>
      <c r="AQ504" s="22"/>
    </row>
    <row r="505" spans="1:43" s="31" customFormat="1" x14ac:dyDescent="0.45">
      <c r="A505" s="30"/>
      <c r="H505" s="22"/>
      <c r="I505" s="22"/>
      <c r="J505" s="22"/>
      <c r="K505" s="22"/>
      <c r="L505" s="22"/>
      <c r="M505" s="22"/>
      <c r="AJ505"/>
      <c r="AK505" s="22"/>
      <c r="AL505" s="22"/>
      <c r="AQ505" s="22"/>
    </row>
    <row r="506" spans="1:43" s="31" customFormat="1" x14ac:dyDescent="0.45">
      <c r="A506" s="30"/>
      <c r="H506" s="22"/>
      <c r="I506" s="22"/>
      <c r="J506" s="22"/>
      <c r="K506" s="22"/>
      <c r="L506" s="22"/>
      <c r="M506" s="22"/>
      <c r="AJ506"/>
      <c r="AK506" s="22"/>
      <c r="AL506" s="22"/>
      <c r="AQ506" s="22"/>
    </row>
    <row r="507" spans="1:43" s="31" customFormat="1" x14ac:dyDescent="0.45">
      <c r="A507" s="30"/>
      <c r="H507" s="22"/>
      <c r="I507" s="22"/>
      <c r="J507" s="22"/>
      <c r="K507" s="22"/>
      <c r="L507" s="22"/>
      <c r="M507" s="22"/>
      <c r="AJ507"/>
      <c r="AK507" s="22"/>
      <c r="AL507" s="22"/>
      <c r="AQ507" s="22"/>
    </row>
    <row r="508" spans="1:43" s="31" customFormat="1" x14ac:dyDescent="0.45">
      <c r="A508" s="30"/>
      <c r="H508" s="22"/>
      <c r="I508" s="22"/>
      <c r="J508" s="22"/>
      <c r="K508" s="22"/>
      <c r="L508" s="22"/>
      <c r="M508" s="22"/>
      <c r="AJ508"/>
      <c r="AK508" s="22"/>
      <c r="AL508" s="22"/>
      <c r="AQ508" s="22"/>
    </row>
    <row r="509" spans="1:43" s="31" customFormat="1" x14ac:dyDescent="0.45">
      <c r="A509" s="30"/>
      <c r="H509" s="22"/>
      <c r="I509" s="22"/>
      <c r="J509" s="22"/>
      <c r="K509" s="22"/>
      <c r="L509" s="22"/>
      <c r="M509" s="22"/>
      <c r="AJ509"/>
      <c r="AK509" s="22"/>
      <c r="AL509" s="22"/>
      <c r="AQ509" s="22"/>
    </row>
    <row r="510" spans="1:43" s="31" customFormat="1" x14ac:dyDescent="0.45">
      <c r="A510" s="30"/>
      <c r="H510" s="22"/>
      <c r="I510" s="22"/>
      <c r="J510" s="22"/>
      <c r="K510" s="22"/>
      <c r="L510" s="22"/>
      <c r="M510" s="22"/>
      <c r="AJ510"/>
      <c r="AK510" s="22"/>
      <c r="AL510" s="22"/>
      <c r="AQ510" s="22"/>
    </row>
    <row r="511" spans="1:43" s="31" customFormat="1" x14ac:dyDescent="0.45">
      <c r="A511" s="30"/>
      <c r="H511" s="22"/>
      <c r="I511" s="22"/>
      <c r="J511" s="22"/>
      <c r="K511" s="22"/>
      <c r="L511" s="22"/>
      <c r="M511" s="22"/>
      <c r="AJ511"/>
      <c r="AK511" s="22"/>
      <c r="AL511" s="22"/>
      <c r="AQ511" s="22"/>
    </row>
    <row r="512" spans="1:43" s="31" customFormat="1" x14ac:dyDescent="0.45">
      <c r="A512" s="30"/>
      <c r="H512" s="22"/>
      <c r="I512" s="22"/>
      <c r="J512" s="22"/>
      <c r="K512" s="22"/>
      <c r="L512" s="22"/>
      <c r="M512" s="22"/>
      <c r="AJ512"/>
      <c r="AK512" s="22"/>
      <c r="AL512" s="22"/>
      <c r="AQ512" s="22"/>
    </row>
    <row r="513" spans="1:43" s="31" customFormat="1" x14ac:dyDescent="0.45">
      <c r="A513" s="30"/>
      <c r="H513" s="22"/>
      <c r="I513" s="22"/>
      <c r="J513" s="22"/>
      <c r="K513" s="22"/>
      <c r="L513" s="22"/>
      <c r="M513" s="22"/>
      <c r="AJ513"/>
      <c r="AK513" s="22"/>
      <c r="AL513" s="22"/>
      <c r="AQ513" s="22"/>
    </row>
    <row r="514" spans="1:43" s="31" customFormat="1" x14ac:dyDescent="0.45">
      <c r="A514" s="30"/>
      <c r="H514" s="22"/>
      <c r="I514" s="22"/>
      <c r="J514" s="22"/>
      <c r="K514" s="22"/>
      <c r="L514" s="22"/>
      <c r="M514" s="22"/>
      <c r="AJ514"/>
      <c r="AK514" s="22"/>
      <c r="AL514" s="22"/>
      <c r="AQ514" s="22"/>
    </row>
    <row r="515" spans="1:43" s="31" customFormat="1" x14ac:dyDescent="0.45">
      <c r="A515" s="30"/>
      <c r="H515" s="22"/>
      <c r="I515" s="22"/>
      <c r="J515" s="22"/>
      <c r="K515" s="22"/>
      <c r="L515" s="22"/>
      <c r="M515" s="22"/>
      <c r="AJ515"/>
      <c r="AK515" s="22"/>
      <c r="AL515" s="22"/>
      <c r="AQ515" s="22"/>
    </row>
    <row r="516" spans="1:43" s="31" customFormat="1" x14ac:dyDescent="0.45">
      <c r="A516" s="30"/>
      <c r="H516" s="22"/>
      <c r="I516" s="22"/>
      <c r="J516" s="22"/>
      <c r="K516" s="22"/>
      <c r="L516" s="22"/>
      <c r="M516" s="22"/>
      <c r="AJ516"/>
      <c r="AK516" s="22"/>
      <c r="AL516" s="22"/>
      <c r="AQ516" s="22"/>
    </row>
    <row r="517" spans="1:43" s="31" customFormat="1" x14ac:dyDescent="0.45">
      <c r="A517" s="30"/>
      <c r="H517" s="22"/>
      <c r="I517" s="22"/>
      <c r="J517" s="22"/>
      <c r="K517" s="22"/>
      <c r="L517" s="22"/>
      <c r="M517" s="22"/>
      <c r="AJ517"/>
      <c r="AK517" s="22"/>
      <c r="AL517" s="22"/>
      <c r="AQ517" s="22"/>
    </row>
    <row r="518" spans="1:43" s="31" customFormat="1" x14ac:dyDescent="0.45">
      <c r="A518" s="30"/>
      <c r="H518" s="22"/>
      <c r="I518" s="22"/>
      <c r="J518" s="22"/>
      <c r="K518" s="22"/>
      <c r="L518" s="22"/>
      <c r="M518" s="22"/>
      <c r="AJ518"/>
      <c r="AK518" s="22"/>
      <c r="AL518" s="22"/>
      <c r="AQ518" s="22"/>
    </row>
    <row r="519" spans="1:43" s="31" customFormat="1" x14ac:dyDescent="0.45">
      <c r="A519" s="30"/>
      <c r="H519" s="22"/>
      <c r="I519" s="22"/>
      <c r="J519" s="22"/>
      <c r="K519" s="22"/>
      <c r="L519" s="22"/>
      <c r="M519" s="22"/>
      <c r="AJ519"/>
      <c r="AK519" s="22"/>
      <c r="AL519" s="22"/>
      <c r="AQ519" s="22"/>
    </row>
    <row r="520" spans="1:43" s="31" customFormat="1" x14ac:dyDescent="0.45">
      <c r="A520" s="30"/>
      <c r="H520" s="22"/>
      <c r="I520" s="22"/>
      <c r="J520" s="22"/>
      <c r="K520" s="22"/>
      <c r="L520" s="22"/>
      <c r="M520" s="22"/>
      <c r="AJ520"/>
      <c r="AK520" s="22"/>
      <c r="AL520" s="22"/>
      <c r="AQ520" s="22"/>
    </row>
    <row r="521" spans="1:43" s="31" customFormat="1" x14ac:dyDescent="0.45">
      <c r="A521" s="30"/>
      <c r="H521" s="22"/>
      <c r="I521" s="22"/>
      <c r="J521" s="22"/>
      <c r="K521" s="22"/>
      <c r="L521" s="22"/>
      <c r="M521" s="22"/>
      <c r="AJ521"/>
      <c r="AK521" s="22"/>
      <c r="AL521" s="22"/>
      <c r="AQ521" s="22"/>
    </row>
    <row r="522" spans="1:43" s="31" customFormat="1" x14ac:dyDescent="0.45">
      <c r="A522" s="30"/>
      <c r="H522" s="22"/>
      <c r="I522" s="22"/>
      <c r="J522" s="22"/>
      <c r="K522" s="22"/>
      <c r="L522" s="22"/>
      <c r="M522" s="22"/>
      <c r="AJ522"/>
      <c r="AK522" s="22"/>
      <c r="AL522" s="22"/>
      <c r="AQ522" s="22"/>
    </row>
    <row r="523" spans="1:43" s="31" customFormat="1" x14ac:dyDescent="0.45">
      <c r="A523" s="30"/>
      <c r="H523" s="22"/>
      <c r="I523" s="22"/>
      <c r="J523" s="22"/>
      <c r="K523" s="22"/>
      <c r="L523" s="22"/>
      <c r="M523" s="22"/>
      <c r="AJ523"/>
      <c r="AK523" s="22"/>
      <c r="AL523" s="22"/>
      <c r="AQ523" s="22"/>
    </row>
    <row r="524" spans="1:43" s="31" customFormat="1" x14ac:dyDescent="0.45">
      <c r="A524" s="30"/>
      <c r="H524" s="22"/>
      <c r="I524" s="22"/>
      <c r="J524" s="22"/>
      <c r="K524" s="22"/>
      <c r="L524" s="22"/>
      <c r="M524" s="22"/>
      <c r="AJ524"/>
      <c r="AK524" s="22"/>
      <c r="AL524" s="22"/>
      <c r="AQ524" s="22"/>
    </row>
    <row r="525" spans="1:43" s="31" customFormat="1" x14ac:dyDescent="0.45">
      <c r="A525" s="30"/>
      <c r="H525" s="22"/>
      <c r="I525" s="22"/>
      <c r="J525" s="22"/>
      <c r="K525" s="22"/>
      <c r="L525" s="22"/>
      <c r="M525" s="22"/>
      <c r="AJ525"/>
      <c r="AK525" s="22"/>
      <c r="AL525" s="22"/>
      <c r="AQ525" s="22"/>
    </row>
    <row r="526" spans="1:43" s="31" customFormat="1" x14ac:dyDescent="0.45">
      <c r="A526" s="30"/>
      <c r="H526" s="22"/>
      <c r="I526" s="22"/>
      <c r="J526" s="22"/>
      <c r="K526" s="22"/>
      <c r="L526" s="22"/>
      <c r="M526" s="22"/>
      <c r="AJ526"/>
      <c r="AK526" s="22"/>
      <c r="AL526" s="22"/>
      <c r="AQ526" s="22"/>
    </row>
    <row r="527" spans="1:43" s="31" customFormat="1" x14ac:dyDescent="0.45">
      <c r="A527" s="30"/>
      <c r="H527" s="22"/>
      <c r="I527" s="22"/>
      <c r="J527" s="22"/>
      <c r="K527" s="22"/>
      <c r="L527" s="22"/>
      <c r="M527" s="22"/>
      <c r="AJ527"/>
      <c r="AK527" s="22"/>
      <c r="AL527" s="22"/>
      <c r="AQ527" s="22"/>
    </row>
    <row r="528" spans="1:43" s="31" customFormat="1" x14ac:dyDescent="0.45">
      <c r="A528" s="30"/>
      <c r="H528" s="22"/>
      <c r="I528" s="22"/>
      <c r="J528" s="22"/>
      <c r="K528" s="22"/>
      <c r="L528" s="22"/>
      <c r="M528" s="22"/>
      <c r="AJ528"/>
      <c r="AK528" s="22"/>
      <c r="AL528" s="22"/>
      <c r="AQ528" s="22"/>
    </row>
    <row r="529" spans="1:43" s="31" customFormat="1" x14ac:dyDescent="0.45">
      <c r="A529" s="30"/>
      <c r="H529" s="22"/>
      <c r="I529" s="22"/>
      <c r="J529" s="22"/>
      <c r="K529" s="22"/>
      <c r="L529" s="22"/>
      <c r="M529" s="22"/>
      <c r="AJ529"/>
      <c r="AK529" s="22"/>
      <c r="AL529" s="22"/>
      <c r="AQ529" s="22"/>
    </row>
    <row r="530" spans="1:43" s="31" customFormat="1" x14ac:dyDescent="0.45">
      <c r="A530" s="30"/>
      <c r="H530" s="22"/>
      <c r="I530" s="22"/>
      <c r="J530" s="22"/>
      <c r="K530" s="22"/>
      <c r="L530" s="22"/>
      <c r="M530" s="22"/>
      <c r="AJ530"/>
      <c r="AK530" s="22"/>
      <c r="AL530" s="22"/>
      <c r="AQ530" s="22"/>
    </row>
    <row r="531" spans="1:43" s="31" customFormat="1" x14ac:dyDescent="0.45">
      <c r="A531" s="30"/>
      <c r="H531" s="22"/>
      <c r="I531" s="22"/>
      <c r="J531" s="22"/>
      <c r="K531" s="22"/>
      <c r="L531" s="22"/>
      <c r="M531" s="22"/>
      <c r="AJ531"/>
      <c r="AK531" s="22"/>
      <c r="AL531" s="22"/>
      <c r="AQ531" s="22"/>
    </row>
    <row r="532" spans="1:43" s="31" customFormat="1" x14ac:dyDescent="0.45">
      <c r="A532" s="30"/>
      <c r="H532" s="22"/>
      <c r="I532" s="22"/>
      <c r="J532" s="22"/>
      <c r="K532" s="22"/>
      <c r="L532" s="22"/>
      <c r="M532" s="22"/>
      <c r="AJ532"/>
      <c r="AK532" s="22"/>
      <c r="AL532" s="22"/>
      <c r="AQ532" s="22"/>
    </row>
    <row r="533" spans="1:43" s="31" customFormat="1" x14ac:dyDescent="0.45">
      <c r="A533" s="30"/>
      <c r="H533" s="22"/>
      <c r="I533" s="22"/>
      <c r="J533" s="22"/>
      <c r="K533" s="22"/>
      <c r="L533" s="22"/>
      <c r="M533" s="22"/>
      <c r="AJ533"/>
      <c r="AK533" s="22"/>
      <c r="AL533" s="22"/>
      <c r="AQ533" s="22"/>
    </row>
    <row r="534" spans="1:43" s="31" customFormat="1" x14ac:dyDescent="0.45">
      <c r="A534" s="30"/>
      <c r="H534" s="22"/>
      <c r="I534" s="22"/>
      <c r="J534" s="22"/>
      <c r="K534" s="22"/>
      <c r="L534" s="22"/>
      <c r="M534" s="22"/>
      <c r="AJ534"/>
      <c r="AK534" s="22"/>
      <c r="AL534" s="22"/>
      <c r="AQ534" s="22"/>
    </row>
    <row r="535" spans="1:43" s="31" customFormat="1" x14ac:dyDescent="0.45">
      <c r="A535" s="30"/>
      <c r="H535" s="22"/>
      <c r="I535" s="22"/>
      <c r="J535" s="22"/>
      <c r="K535" s="22"/>
      <c r="L535" s="22"/>
      <c r="M535" s="22"/>
      <c r="AJ535"/>
      <c r="AK535" s="22"/>
      <c r="AL535" s="22"/>
      <c r="AQ535" s="22"/>
    </row>
    <row r="536" spans="1:43" s="31" customFormat="1" x14ac:dyDescent="0.45">
      <c r="A536" s="30"/>
      <c r="H536" s="22"/>
      <c r="I536" s="22"/>
      <c r="J536" s="22"/>
      <c r="K536" s="22"/>
      <c r="L536" s="22"/>
      <c r="M536" s="22"/>
      <c r="AJ536"/>
      <c r="AK536" s="22"/>
      <c r="AL536" s="22"/>
      <c r="AQ536" s="22"/>
    </row>
    <row r="537" spans="1:43" s="31" customFormat="1" x14ac:dyDescent="0.45">
      <c r="A537" s="30"/>
      <c r="H537" s="22"/>
      <c r="I537" s="22"/>
      <c r="J537" s="22"/>
      <c r="K537" s="22"/>
      <c r="L537" s="22"/>
      <c r="M537" s="22"/>
      <c r="AJ537"/>
      <c r="AK537" s="22"/>
      <c r="AL537" s="22"/>
      <c r="AQ537" s="22"/>
    </row>
    <row r="538" spans="1:43" s="31" customFormat="1" x14ac:dyDescent="0.45">
      <c r="A538" s="30"/>
      <c r="H538" s="22"/>
      <c r="I538" s="22"/>
      <c r="J538" s="22"/>
      <c r="K538" s="22"/>
      <c r="L538" s="22"/>
      <c r="M538" s="22"/>
      <c r="AJ538"/>
      <c r="AK538" s="22"/>
      <c r="AL538" s="22"/>
      <c r="AQ538" s="22"/>
    </row>
    <row r="539" spans="1:43" s="31" customFormat="1" x14ac:dyDescent="0.45">
      <c r="A539" s="30"/>
      <c r="H539" s="22"/>
      <c r="I539" s="22"/>
      <c r="J539" s="22"/>
      <c r="K539" s="22"/>
      <c r="L539" s="22"/>
      <c r="M539" s="22"/>
      <c r="AJ539"/>
      <c r="AK539" s="22"/>
      <c r="AL539" s="22"/>
      <c r="AQ539" s="22"/>
    </row>
    <row r="540" spans="1:43" s="31" customFormat="1" x14ac:dyDescent="0.45">
      <c r="A540" s="30"/>
      <c r="H540" s="22"/>
      <c r="I540" s="22"/>
      <c r="J540" s="22"/>
      <c r="K540" s="22"/>
      <c r="L540" s="22"/>
      <c r="M540" s="22"/>
      <c r="AJ540"/>
      <c r="AK540" s="22"/>
      <c r="AL540" s="22"/>
      <c r="AQ540" s="22"/>
    </row>
    <row r="541" spans="1:43" s="31" customFormat="1" x14ac:dyDescent="0.45">
      <c r="A541" s="30"/>
      <c r="H541" s="22"/>
      <c r="I541" s="22"/>
      <c r="J541" s="22"/>
      <c r="K541" s="22"/>
      <c r="L541" s="22"/>
      <c r="M541" s="22"/>
      <c r="AJ541"/>
      <c r="AK541" s="22"/>
      <c r="AL541" s="22"/>
      <c r="AQ541" s="22"/>
    </row>
    <row r="542" spans="1:43" s="31" customFormat="1" x14ac:dyDescent="0.45">
      <c r="A542" s="30"/>
      <c r="H542" s="22"/>
      <c r="I542" s="22"/>
      <c r="J542" s="22"/>
      <c r="K542" s="22"/>
      <c r="L542" s="22"/>
      <c r="M542" s="22"/>
      <c r="AJ542"/>
      <c r="AK542" s="22"/>
      <c r="AL542" s="22"/>
      <c r="AQ542" s="22"/>
    </row>
    <row r="543" spans="1:43" s="31" customFormat="1" x14ac:dyDescent="0.45">
      <c r="A543" s="30"/>
      <c r="H543" s="22"/>
      <c r="I543" s="22"/>
      <c r="J543" s="22"/>
      <c r="K543" s="22"/>
      <c r="L543" s="22"/>
      <c r="M543" s="22"/>
      <c r="AJ543"/>
      <c r="AK543" s="22"/>
      <c r="AL543" s="22"/>
      <c r="AQ543" s="22"/>
    </row>
    <row r="544" spans="1:43" s="31" customFormat="1" x14ac:dyDescent="0.45">
      <c r="A544" s="30"/>
      <c r="H544" s="22"/>
      <c r="I544" s="22"/>
      <c r="J544" s="22"/>
      <c r="K544" s="22"/>
      <c r="L544" s="22"/>
      <c r="M544" s="22"/>
      <c r="AJ544"/>
      <c r="AK544" s="22"/>
      <c r="AL544" s="22"/>
      <c r="AQ544" s="22"/>
    </row>
    <row r="545" spans="1:43" s="31" customFormat="1" x14ac:dyDescent="0.45">
      <c r="A545" s="30"/>
      <c r="H545" s="22"/>
      <c r="I545" s="22"/>
      <c r="J545" s="22"/>
      <c r="K545" s="22"/>
      <c r="L545" s="22"/>
      <c r="M545" s="22"/>
      <c r="AJ545"/>
      <c r="AK545" s="22"/>
      <c r="AL545" s="22"/>
      <c r="AQ545" s="22"/>
    </row>
    <row r="546" spans="1:43" s="31" customFormat="1" x14ac:dyDescent="0.45">
      <c r="A546" s="30"/>
      <c r="H546" s="22"/>
      <c r="I546" s="22"/>
      <c r="J546" s="22"/>
      <c r="K546" s="22"/>
      <c r="L546" s="22"/>
      <c r="M546" s="22"/>
      <c r="AJ546"/>
      <c r="AK546" s="22"/>
      <c r="AL546" s="22"/>
      <c r="AQ546" s="22"/>
    </row>
    <row r="547" spans="1:43" s="31" customFormat="1" x14ac:dyDescent="0.45">
      <c r="A547" s="30"/>
      <c r="H547" s="22"/>
      <c r="I547" s="22"/>
      <c r="J547" s="22"/>
      <c r="K547" s="22"/>
      <c r="L547" s="22"/>
      <c r="M547" s="22"/>
      <c r="AJ547"/>
      <c r="AK547" s="22"/>
      <c r="AL547" s="22"/>
      <c r="AQ547" s="22"/>
    </row>
    <row r="548" spans="1:43" s="31" customFormat="1" x14ac:dyDescent="0.45">
      <c r="A548" s="30"/>
      <c r="H548" s="22"/>
      <c r="I548" s="22"/>
      <c r="J548" s="22"/>
      <c r="K548" s="22"/>
      <c r="L548" s="22"/>
      <c r="M548" s="22"/>
      <c r="AJ548"/>
      <c r="AK548" s="22"/>
      <c r="AL548" s="22"/>
      <c r="AQ548" s="22"/>
    </row>
    <row r="549" spans="1:43" s="31" customFormat="1" x14ac:dyDescent="0.45">
      <c r="A549" s="30"/>
      <c r="H549" s="22"/>
      <c r="I549" s="22"/>
      <c r="J549" s="22"/>
      <c r="K549" s="22"/>
      <c r="L549" s="22"/>
      <c r="M549" s="22"/>
      <c r="AJ549"/>
      <c r="AK549" s="22"/>
      <c r="AL549" s="22"/>
      <c r="AQ549" s="22"/>
    </row>
    <row r="550" spans="1:43" s="31" customFormat="1" x14ac:dyDescent="0.45">
      <c r="A550" s="30"/>
      <c r="H550" s="22"/>
      <c r="I550" s="22"/>
      <c r="J550" s="22"/>
      <c r="K550" s="22"/>
      <c r="L550" s="22"/>
      <c r="M550" s="22"/>
      <c r="AJ550"/>
      <c r="AK550" s="22"/>
      <c r="AL550" s="22"/>
      <c r="AQ550" s="22"/>
    </row>
    <row r="551" spans="1:43" s="31" customFormat="1" x14ac:dyDescent="0.45">
      <c r="A551" s="30"/>
      <c r="H551" s="22"/>
      <c r="I551" s="22"/>
      <c r="J551" s="22"/>
      <c r="K551" s="22"/>
      <c r="L551" s="22"/>
      <c r="M551" s="22"/>
      <c r="AJ551"/>
      <c r="AK551" s="22"/>
      <c r="AL551" s="22"/>
      <c r="AQ551" s="22"/>
    </row>
    <row r="552" spans="1:43" s="31" customFormat="1" x14ac:dyDescent="0.45">
      <c r="A552" s="30"/>
      <c r="H552" s="22"/>
      <c r="I552" s="22"/>
      <c r="J552" s="22"/>
      <c r="K552" s="22"/>
      <c r="L552" s="22"/>
      <c r="M552" s="22"/>
      <c r="AJ552"/>
      <c r="AK552" s="22"/>
      <c r="AL552" s="22"/>
      <c r="AQ552" s="22"/>
    </row>
    <row r="553" spans="1:43" s="31" customFormat="1" x14ac:dyDescent="0.45">
      <c r="A553" s="30"/>
      <c r="H553" s="22"/>
      <c r="I553" s="22"/>
      <c r="J553" s="22"/>
      <c r="K553" s="22"/>
      <c r="L553" s="22"/>
      <c r="M553" s="22"/>
      <c r="AJ553"/>
      <c r="AK553" s="22"/>
      <c r="AL553" s="22"/>
      <c r="AQ553" s="22"/>
    </row>
    <row r="554" spans="1:43" s="31" customFormat="1" x14ac:dyDescent="0.45">
      <c r="A554" s="30"/>
      <c r="H554" s="22"/>
      <c r="I554" s="22"/>
      <c r="J554" s="22"/>
      <c r="K554" s="22"/>
      <c r="L554" s="22"/>
      <c r="M554" s="22"/>
      <c r="AJ554"/>
      <c r="AK554" s="22"/>
      <c r="AL554" s="22"/>
      <c r="AQ554" s="22"/>
    </row>
    <row r="555" spans="1:43" s="31" customFormat="1" x14ac:dyDescent="0.45">
      <c r="A555" s="30"/>
      <c r="H555" s="22"/>
      <c r="I555" s="22"/>
      <c r="J555" s="22"/>
      <c r="K555" s="22"/>
      <c r="L555" s="22"/>
      <c r="M555" s="22"/>
      <c r="AJ555"/>
      <c r="AK555" s="22"/>
      <c r="AL555" s="22"/>
      <c r="AQ555" s="22"/>
    </row>
    <row r="556" spans="1:43" s="31" customFormat="1" x14ac:dyDescent="0.45">
      <c r="A556" s="30"/>
      <c r="H556" s="22"/>
      <c r="I556" s="22"/>
      <c r="J556" s="22"/>
      <c r="K556" s="22"/>
      <c r="L556" s="22"/>
      <c r="M556" s="22"/>
      <c r="AJ556"/>
      <c r="AK556" s="22"/>
      <c r="AL556" s="22"/>
      <c r="AQ556" s="22"/>
    </row>
    <row r="557" spans="1:43" s="31" customFormat="1" x14ac:dyDescent="0.45">
      <c r="A557" s="30"/>
      <c r="H557" s="22"/>
      <c r="I557" s="22"/>
      <c r="J557" s="22"/>
      <c r="K557" s="22"/>
      <c r="L557" s="22"/>
      <c r="M557" s="22"/>
      <c r="AJ557"/>
      <c r="AK557" s="22"/>
      <c r="AL557" s="22"/>
      <c r="AQ557" s="22"/>
    </row>
    <row r="558" spans="1:43" s="31" customFormat="1" x14ac:dyDescent="0.45">
      <c r="A558" s="30"/>
      <c r="H558" s="22"/>
      <c r="I558" s="22"/>
      <c r="J558" s="22"/>
      <c r="K558" s="22"/>
      <c r="L558" s="22"/>
      <c r="M558" s="22"/>
      <c r="AJ558"/>
      <c r="AK558" s="22"/>
      <c r="AL558" s="22"/>
      <c r="AQ558" s="22"/>
    </row>
    <row r="559" spans="1:43" s="31" customFormat="1" x14ac:dyDescent="0.45">
      <c r="A559" s="30"/>
      <c r="H559" s="22"/>
      <c r="I559" s="22"/>
      <c r="J559" s="22"/>
      <c r="K559" s="22"/>
      <c r="L559" s="22"/>
      <c r="M559" s="22"/>
      <c r="AJ559"/>
      <c r="AK559" s="22"/>
      <c r="AL559" s="22"/>
      <c r="AQ559" s="22"/>
    </row>
    <row r="560" spans="1:43" s="31" customFormat="1" x14ac:dyDescent="0.45">
      <c r="A560" s="30"/>
      <c r="H560" s="22"/>
      <c r="I560" s="22"/>
      <c r="J560" s="22"/>
      <c r="K560" s="22"/>
      <c r="L560" s="22"/>
      <c r="M560" s="22"/>
      <c r="AJ560"/>
      <c r="AK560" s="22"/>
      <c r="AL560" s="22"/>
      <c r="AQ560" s="22"/>
    </row>
    <row r="561" spans="1:43" s="31" customFormat="1" x14ac:dyDescent="0.45">
      <c r="A561" s="30"/>
      <c r="H561" s="22"/>
      <c r="I561" s="22"/>
      <c r="J561" s="22"/>
      <c r="K561" s="22"/>
      <c r="L561" s="22"/>
      <c r="M561" s="22"/>
      <c r="AJ561"/>
      <c r="AK561" s="22"/>
      <c r="AL561" s="22"/>
      <c r="AQ561" s="22"/>
    </row>
    <row r="562" spans="1:43" s="31" customFormat="1" x14ac:dyDescent="0.45">
      <c r="A562" s="30"/>
      <c r="H562" s="22"/>
      <c r="I562" s="22"/>
      <c r="J562" s="22"/>
      <c r="K562" s="22"/>
      <c r="L562" s="22"/>
      <c r="M562" s="22"/>
      <c r="AJ562"/>
      <c r="AK562" s="22"/>
      <c r="AL562" s="22"/>
      <c r="AQ562" s="22"/>
    </row>
    <row r="563" spans="1:43" s="31" customFormat="1" x14ac:dyDescent="0.45">
      <c r="A563" s="30"/>
      <c r="H563" s="22"/>
      <c r="I563" s="22"/>
      <c r="J563" s="22"/>
      <c r="K563" s="22"/>
      <c r="L563" s="22"/>
      <c r="M563" s="22"/>
      <c r="AJ563"/>
      <c r="AK563" s="22"/>
      <c r="AL563" s="22"/>
      <c r="AQ563" s="22"/>
    </row>
    <row r="564" spans="1:43" s="31" customFormat="1" x14ac:dyDescent="0.45">
      <c r="A564" s="30"/>
      <c r="H564" s="22"/>
      <c r="I564" s="22"/>
      <c r="J564" s="22"/>
      <c r="K564" s="22"/>
      <c r="L564" s="22"/>
      <c r="M564" s="22"/>
      <c r="AJ564"/>
      <c r="AK564" s="22"/>
      <c r="AL564" s="22"/>
      <c r="AQ564" s="22"/>
    </row>
    <row r="565" spans="1:43" s="31" customFormat="1" x14ac:dyDescent="0.45">
      <c r="A565" s="30"/>
      <c r="H565" s="22"/>
      <c r="I565" s="22"/>
      <c r="J565" s="22"/>
      <c r="K565" s="22"/>
      <c r="L565" s="22"/>
      <c r="M565" s="22"/>
      <c r="AJ565"/>
      <c r="AK565" s="22"/>
      <c r="AL565" s="22"/>
      <c r="AQ565" s="22"/>
    </row>
    <row r="566" spans="1:43" s="31" customFormat="1" x14ac:dyDescent="0.45">
      <c r="A566" s="30"/>
      <c r="H566" s="22"/>
      <c r="I566" s="22"/>
      <c r="J566" s="22"/>
      <c r="K566" s="22"/>
      <c r="L566" s="22"/>
      <c r="M566" s="22"/>
      <c r="AJ566"/>
      <c r="AK566" s="22"/>
      <c r="AL566" s="22"/>
      <c r="AQ566" s="22"/>
    </row>
    <row r="567" spans="1:43" s="31" customFormat="1" x14ac:dyDescent="0.45">
      <c r="A567" s="30"/>
      <c r="H567" s="22"/>
      <c r="I567" s="22"/>
      <c r="J567" s="22"/>
      <c r="K567" s="22"/>
      <c r="L567" s="22"/>
      <c r="M567" s="22"/>
      <c r="AJ567"/>
      <c r="AK567" s="22"/>
      <c r="AL567" s="22"/>
      <c r="AQ567" s="22"/>
    </row>
    <row r="568" spans="1:43" s="31" customFormat="1" x14ac:dyDescent="0.45">
      <c r="A568" s="30"/>
      <c r="H568" s="22"/>
      <c r="I568" s="22"/>
      <c r="J568" s="22"/>
      <c r="K568" s="22"/>
      <c r="L568" s="22"/>
      <c r="M568" s="22"/>
      <c r="AJ568"/>
      <c r="AK568" s="22"/>
      <c r="AL568" s="22"/>
      <c r="AQ568" s="22"/>
    </row>
    <row r="569" spans="1:43" s="31" customFormat="1" x14ac:dyDescent="0.45">
      <c r="A569" s="30"/>
      <c r="H569" s="22"/>
      <c r="I569" s="22"/>
      <c r="J569" s="22"/>
      <c r="K569" s="22"/>
      <c r="L569" s="22"/>
      <c r="M569" s="22"/>
      <c r="AJ569"/>
      <c r="AK569" s="22"/>
      <c r="AL569" s="22"/>
      <c r="AQ569" s="22"/>
    </row>
    <row r="570" spans="1:43" s="31" customFormat="1" x14ac:dyDescent="0.45">
      <c r="A570" s="30"/>
      <c r="H570" s="22"/>
      <c r="I570" s="22"/>
      <c r="J570" s="22"/>
      <c r="K570" s="22"/>
      <c r="L570" s="22"/>
      <c r="M570" s="22"/>
      <c r="AJ570"/>
      <c r="AK570" s="22"/>
      <c r="AL570" s="22"/>
      <c r="AQ570" s="22"/>
    </row>
    <row r="571" spans="1:43" s="31" customFormat="1" x14ac:dyDescent="0.45">
      <c r="A571" s="30"/>
      <c r="H571" s="22"/>
      <c r="I571" s="22"/>
      <c r="J571" s="22"/>
      <c r="K571" s="22"/>
      <c r="L571" s="22"/>
      <c r="M571" s="22"/>
      <c r="AJ571"/>
      <c r="AK571" s="22"/>
      <c r="AL571" s="22"/>
      <c r="AQ571" s="22"/>
    </row>
    <row r="572" spans="1:43" s="31" customFormat="1" x14ac:dyDescent="0.45">
      <c r="A572" s="30"/>
      <c r="H572" s="22"/>
      <c r="I572" s="22"/>
      <c r="J572" s="22"/>
      <c r="K572" s="22"/>
      <c r="L572" s="22"/>
      <c r="M572" s="22"/>
      <c r="AJ572"/>
      <c r="AK572" s="22"/>
      <c r="AL572" s="22"/>
      <c r="AQ572" s="22"/>
    </row>
    <row r="573" spans="1:43" s="31" customFormat="1" x14ac:dyDescent="0.45">
      <c r="A573" s="30"/>
      <c r="H573" s="22"/>
      <c r="I573" s="22"/>
      <c r="J573" s="22"/>
      <c r="K573" s="22"/>
      <c r="L573" s="22"/>
      <c r="M573" s="22"/>
      <c r="AJ573"/>
      <c r="AK573" s="22"/>
      <c r="AL573" s="22"/>
      <c r="AQ573" s="22"/>
    </row>
    <row r="574" spans="1:43" s="31" customFormat="1" x14ac:dyDescent="0.45">
      <c r="A574" s="30"/>
      <c r="H574" s="22"/>
      <c r="I574" s="22"/>
      <c r="J574" s="22"/>
      <c r="K574" s="22"/>
      <c r="L574" s="22"/>
      <c r="M574" s="22"/>
      <c r="AJ574"/>
      <c r="AK574" s="22"/>
      <c r="AL574" s="22"/>
      <c r="AQ574" s="22"/>
    </row>
    <row r="575" spans="1:43" s="31" customFormat="1" x14ac:dyDescent="0.45">
      <c r="A575" s="30"/>
      <c r="H575" s="22"/>
      <c r="I575" s="22"/>
      <c r="J575" s="22"/>
      <c r="K575" s="22"/>
      <c r="L575" s="22"/>
      <c r="M575" s="22"/>
      <c r="AJ575"/>
      <c r="AK575" s="22"/>
      <c r="AL575" s="22"/>
      <c r="AQ575" s="22"/>
    </row>
    <row r="576" spans="1:43" s="31" customFormat="1" x14ac:dyDescent="0.45">
      <c r="A576" s="30"/>
      <c r="H576" s="22"/>
      <c r="I576" s="22"/>
      <c r="J576" s="22"/>
      <c r="K576" s="22"/>
      <c r="L576" s="22"/>
      <c r="M576" s="22"/>
      <c r="AJ576"/>
      <c r="AK576" s="22"/>
      <c r="AL576" s="22"/>
      <c r="AQ576" s="22"/>
    </row>
    <row r="577" spans="1:43" s="31" customFormat="1" x14ac:dyDescent="0.45">
      <c r="A577" s="30"/>
      <c r="H577" s="22"/>
      <c r="I577" s="22"/>
      <c r="J577" s="22"/>
      <c r="K577" s="22"/>
      <c r="L577" s="22"/>
      <c r="M577" s="22"/>
      <c r="AJ577"/>
      <c r="AK577" s="22"/>
      <c r="AL577" s="22"/>
      <c r="AQ577" s="22"/>
    </row>
    <row r="578" spans="1:43" s="31" customFormat="1" x14ac:dyDescent="0.45">
      <c r="A578" s="30"/>
      <c r="H578" s="22"/>
      <c r="I578" s="22"/>
      <c r="J578" s="22"/>
      <c r="K578" s="22"/>
      <c r="L578" s="22"/>
      <c r="M578" s="22"/>
      <c r="AJ578"/>
      <c r="AK578" s="22"/>
      <c r="AL578" s="22"/>
      <c r="AQ578" s="22"/>
    </row>
    <row r="579" spans="1:43" s="31" customFormat="1" x14ac:dyDescent="0.45">
      <c r="A579" s="30"/>
      <c r="H579" s="22"/>
      <c r="I579" s="22"/>
      <c r="J579" s="22"/>
      <c r="K579" s="22"/>
      <c r="L579" s="22"/>
      <c r="M579" s="22"/>
      <c r="AJ579"/>
      <c r="AK579" s="22"/>
      <c r="AL579" s="22"/>
      <c r="AQ579" s="22"/>
    </row>
    <row r="580" spans="1:43" s="31" customFormat="1" x14ac:dyDescent="0.45">
      <c r="A580" s="30"/>
      <c r="H580" s="22"/>
      <c r="I580" s="22"/>
      <c r="J580" s="22"/>
      <c r="K580" s="22"/>
      <c r="L580" s="22"/>
      <c r="M580" s="22"/>
      <c r="AJ580"/>
      <c r="AK580" s="22"/>
      <c r="AL580" s="22"/>
      <c r="AQ580" s="22"/>
    </row>
    <row r="581" spans="1:43" s="31" customFormat="1" x14ac:dyDescent="0.45">
      <c r="A581" s="30"/>
      <c r="H581" s="22"/>
      <c r="I581" s="22"/>
      <c r="J581" s="22"/>
      <c r="K581" s="22"/>
      <c r="L581" s="22"/>
      <c r="M581" s="22"/>
      <c r="AJ581"/>
      <c r="AK581" s="22"/>
      <c r="AL581" s="22"/>
      <c r="AQ581" s="22"/>
    </row>
    <row r="582" spans="1:43" s="31" customFormat="1" x14ac:dyDescent="0.45">
      <c r="A582" s="30"/>
      <c r="H582" s="22"/>
      <c r="I582" s="22"/>
      <c r="J582" s="22"/>
      <c r="K582" s="22"/>
      <c r="L582" s="22"/>
      <c r="M582" s="22"/>
      <c r="AJ582"/>
      <c r="AK582" s="22"/>
      <c r="AL582" s="22"/>
      <c r="AQ582" s="22"/>
    </row>
    <row r="583" spans="1:43" s="31" customFormat="1" x14ac:dyDescent="0.45">
      <c r="A583" s="30"/>
      <c r="H583" s="22"/>
      <c r="I583" s="22"/>
      <c r="J583" s="22"/>
      <c r="K583" s="22"/>
      <c r="L583" s="22"/>
      <c r="M583" s="22"/>
      <c r="AJ583"/>
      <c r="AK583" s="22"/>
      <c r="AL583" s="22"/>
      <c r="AQ583" s="22"/>
    </row>
    <row r="584" spans="1:43" s="31" customFormat="1" x14ac:dyDescent="0.45">
      <c r="A584" s="30"/>
      <c r="H584" s="22"/>
      <c r="I584" s="22"/>
      <c r="J584" s="22"/>
      <c r="K584" s="22"/>
      <c r="L584" s="22"/>
      <c r="M584" s="22"/>
      <c r="AJ584"/>
      <c r="AK584" s="22"/>
      <c r="AL584" s="22"/>
      <c r="AQ584" s="22"/>
    </row>
    <row r="585" spans="1:43" s="31" customFormat="1" x14ac:dyDescent="0.45">
      <c r="A585" s="30"/>
      <c r="H585" s="22"/>
      <c r="I585" s="22"/>
      <c r="J585" s="22"/>
      <c r="K585" s="22"/>
      <c r="L585" s="22"/>
      <c r="M585" s="22"/>
      <c r="AJ585"/>
      <c r="AK585" s="22"/>
      <c r="AL585" s="22"/>
      <c r="AQ585" s="22"/>
    </row>
    <row r="586" spans="1:43" s="31" customFormat="1" x14ac:dyDescent="0.45">
      <c r="A586" s="30"/>
      <c r="H586" s="22"/>
      <c r="I586" s="22"/>
      <c r="J586" s="22"/>
      <c r="K586" s="22"/>
      <c r="L586" s="22"/>
      <c r="M586" s="22"/>
      <c r="AJ586"/>
      <c r="AK586" s="22"/>
      <c r="AL586" s="22"/>
      <c r="AQ586" s="22"/>
    </row>
    <row r="587" spans="1:43" s="31" customFormat="1" x14ac:dyDescent="0.45">
      <c r="A587" s="30"/>
      <c r="H587" s="22"/>
      <c r="I587" s="22"/>
      <c r="J587" s="22"/>
      <c r="K587" s="22"/>
      <c r="L587" s="22"/>
      <c r="M587" s="22"/>
      <c r="AJ587"/>
      <c r="AK587" s="22"/>
      <c r="AL587" s="22"/>
      <c r="AQ587" s="22"/>
    </row>
    <row r="588" spans="1:43" s="31" customFormat="1" x14ac:dyDescent="0.45">
      <c r="A588" s="30"/>
      <c r="H588" s="22"/>
      <c r="I588" s="22"/>
      <c r="J588" s="22"/>
      <c r="K588" s="22"/>
      <c r="L588" s="22"/>
      <c r="M588" s="22"/>
      <c r="AJ588"/>
      <c r="AK588" s="22"/>
      <c r="AL588" s="22"/>
      <c r="AQ588" s="22"/>
    </row>
    <row r="589" spans="1:43" s="31" customFormat="1" x14ac:dyDescent="0.45">
      <c r="A589" s="30"/>
      <c r="H589" s="22"/>
      <c r="I589" s="22"/>
      <c r="J589" s="22"/>
      <c r="K589" s="22"/>
      <c r="L589" s="22"/>
      <c r="M589" s="22"/>
      <c r="AJ589"/>
      <c r="AK589" s="22"/>
      <c r="AL589" s="22"/>
      <c r="AQ589" s="22"/>
    </row>
    <row r="590" spans="1:43" s="31" customFormat="1" x14ac:dyDescent="0.45">
      <c r="A590" s="30"/>
      <c r="H590" s="22"/>
      <c r="I590" s="22"/>
      <c r="J590" s="22"/>
      <c r="K590" s="22"/>
      <c r="L590" s="22"/>
      <c r="M590" s="22"/>
      <c r="AJ590"/>
      <c r="AK590" s="22"/>
      <c r="AL590" s="22"/>
      <c r="AQ590" s="22"/>
    </row>
    <row r="591" spans="1:43" s="31" customFormat="1" x14ac:dyDescent="0.45">
      <c r="A591" s="30"/>
      <c r="H591" s="22"/>
      <c r="I591" s="22"/>
      <c r="J591" s="22"/>
      <c r="K591" s="22"/>
      <c r="L591" s="22"/>
      <c r="M591" s="22"/>
      <c r="AJ591"/>
      <c r="AK591" s="22"/>
      <c r="AL591" s="22"/>
      <c r="AQ591" s="22"/>
    </row>
    <row r="592" spans="1:43" s="31" customFormat="1" x14ac:dyDescent="0.45">
      <c r="A592" s="30"/>
      <c r="H592" s="22"/>
      <c r="I592" s="22"/>
      <c r="J592" s="22"/>
      <c r="K592" s="22"/>
      <c r="L592" s="22"/>
      <c r="M592" s="22"/>
      <c r="AJ592"/>
      <c r="AK592" s="22"/>
      <c r="AL592" s="22"/>
      <c r="AQ592" s="22"/>
    </row>
    <row r="593" spans="1:43" s="31" customFormat="1" x14ac:dyDescent="0.45">
      <c r="A593" s="30"/>
      <c r="H593" s="22"/>
      <c r="I593" s="22"/>
      <c r="J593" s="22"/>
      <c r="K593" s="22"/>
      <c r="L593" s="22"/>
      <c r="M593" s="22"/>
      <c r="AJ593"/>
      <c r="AK593" s="22"/>
      <c r="AL593" s="22"/>
      <c r="AQ593" s="22"/>
    </row>
    <row r="594" spans="1:43" s="31" customFormat="1" x14ac:dyDescent="0.45">
      <c r="A594" s="30"/>
      <c r="H594" s="22"/>
      <c r="I594" s="22"/>
      <c r="J594" s="22"/>
      <c r="K594" s="22"/>
      <c r="L594" s="22"/>
      <c r="M594" s="22"/>
      <c r="AJ594"/>
      <c r="AK594" s="22"/>
      <c r="AL594" s="22"/>
      <c r="AQ594" s="22"/>
    </row>
    <row r="595" spans="1:43" s="31" customFormat="1" x14ac:dyDescent="0.45">
      <c r="A595" s="30"/>
      <c r="H595" s="22"/>
      <c r="I595" s="22"/>
      <c r="J595" s="22"/>
      <c r="K595" s="22"/>
      <c r="L595" s="22"/>
      <c r="M595" s="22"/>
      <c r="AJ595"/>
      <c r="AK595" s="22"/>
      <c r="AL595" s="22"/>
      <c r="AQ595" s="22"/>
    </row>
    <row r="596" spans="1:43" s="31" customFormat="1" x14ac:dyDescent="0.45">
      <c r="A596" s="30"/>
      <c r="H596" s="22"/>
      <c r="I596" s="22"/>
      <c r="J596" s="22"/>
      <c r="K596" s="22"/>
      <c r="L596" s="22"/>
      <c r="M596" s="22"/>
      <c r="AJ596"/>
      <c r="AK596" s="22"/>
      <c r="AL596" s="22"/>
      <c r="AQ596" s="22"/>
    </row>
    <row r="597" spans="1:43" s="31" customFormat="1" x14ac:dyDescent="0.45">
      <c r="A597" s="30"/>
      <c r="H597" s="22"/>
      <c r="I597" s="22"/>
      <c r="J597" s="22"/>
      <c r="K597" s="22"/>
      <c r="L597" s="22"/>
      <c r="M597" s="22"/>
      <c r="AJ597"/>
      <c r="AK597" s="22"/>
      <c r="AL597" s="22"/>
      <c r="AQ597" s="22"/>
    </row>
    <row r="598" spans="1:43" s="31" customFormat="1" x14ac:dyDescent="0.45">
      <c r="A598" s="30"/>
      <c r="H598" s="22"/>
      <c r="I598" s="22"/>
      <c r="J598" s="22"/>
      <c r="K598" s="22"/>
      <c r="L598" s="22"/>
      <c r="M598" s="22"/>
      <c r="AJ598"/>
      <c r="AK598" s="22"/>
      <c r="AL598" s="22"/>
      <c r="AQ598" s="22"/>
    </row>
    <row r="599" spans="1:43" s="31" customFormat="1" x14ac:dyDescent="0.45">
      <c r="A599" s="30"/>
      <c r="H599" s="22"/>
      <c r="I599" s="22"/>
      <c r="J599" s="22"/>
      <c r="K599" s="22"/>
      <c r="L599" s="22"/>
      <c r="M599" s="22"/>
      <c r="AJ599"/>
      <c r="AK599" s="22"/>
      <c r="AL599" s="22"/>
      <c r="AQ599" s="22"/>
    </row>
    <row r="600" spans="1:43" s="31" customFormat="1" x14ac:dyDescent="0.45">
      <c r="A600" s="30"/>
      <c r="H600" s="22"/>
      <c r="I600" s="22"/>
      <c r="J600" s="22"/>
      <c r="K600" s="22"/>
      <c r="L600" s="22"/>
      <c r="M600" s="22"/>
      <c r="AJ600"/>
      <c r="AK600" s="22"/>
      <c r="AL600" s="22"/>
      <c r="AQ600" s="22"/>
    </row>
    <row r="601" spans="1:43" s="31" customFormat="1" x14ac:dyDescent="0.45">
      <c r="A601" s="30"/>
      <c r="H601" s="22"/>
      <c r="I601" s="22"/>
      <c r="J601" s="22"/>
      <c r="K601" s="22"/>
      <c r="L601" s="22"/>
      <c r="M601" s="22"/>
      <c r="AJ601"/>
      <c r="AK601" s="22"/>
      <c r="AL601" s="22"/>
      <c r="AQ601" s="22"/>
    </row>
    <row r="602" spans="1:43" s="31" customFormat="1" x14ac:dyDescent="0.45">
      <c r="A602" s="30"/>
      <c r="H602" s="22"/>
      <c r="I602" s="22"/>
      <c r="J602" s="22"/>
      <c r="K602" s="22"/>
      <c r="L602" s="22"/>
      <c r="M602" s="22"/>
      <c r="AJ602"/>
      <c r="AK602" s="22"/>
      <c r="AL602" s="22"/>
      <c r="AQ602" s="22"/>
    </row>
    <row r="603" spans="1:43" s="31" customFormat="1" x14ac:dyDescent="0.45">
      <c r="A603" s="30"/>
      <c r="H603" s="22"/>
      <c r="I603" s="22"/>
      <c r="J603" s="22"/>
      <c r="K603" s="22"/>
      <c r="L603" s="22"/>
      <c r="M603" s="22"/>
      <c r="AJ603"/>
      <c r="AK603" s="22"/>
      <c r="AL603" s="22"/>
      <c r="AQ603" s="22"/>
    </row>
    <row r="604" spans="1:43" s="31" customFormat="1" x14ac:dyDescent="0.45">
      <c r="A604" s="30"/>
      <c r="H604" s="22"/>
      <c r="I604" s="22"/>
      <c r="J604" s="22"/>
      <c r="K604" s="22"/>
      <c r="L604" s="22"/>
      <c r="M604" s="22"/>
      <c r="AJ604"/>
      <c r="AK604" s="22"/>
      <c r="AL604" s="22"/>
      <c r="AQ604" s="22"/>
    </row>
    <row r="605" spans="1:43" s="31" customFormat="1" x14ac:dyDescent="0.45">
      <c r="A605" s="30"/>
      <c r="H605" s="22"/>
      <c r="I605" s="22"/>
      <c r="J605" s="22"/>
      <c r="K605" s="22"/>
      <c r="L605" s="22"/>
      <c r="M605" s="22"/>
      <c r="AJ605"/>
      <c r="AK605" s="22"/>
      <c r="AL605" s="22"/>
      <c r="AQ605" s="22"/>
    </row>
    <row r="606" spans="1:43" s="31" customFormat="1" x14ac:dyDescent="0.45">
      <c r="A606" s="30"/>
      <c r="H606" s="22"/>
      <c r="I606" s="22"/>
      <c r="J606" s="22"/>
      <c r="K606" s="22"/>
      <c r="L606" s="22"/>
      <c r="M606" s="22"/>
      <c r="AJ606"/>
      <c r="AK606" s="22"/>
      <c r="AL606" s="22"/>
      <c r="AQ606" s="22"/>
    </row>
    <row r="607" spans="1:43" s="31" customFormat="1" x14ac:dyDescent="0.45">
      <c r="A607" s="30"/>
      <c r="H607" s="22"/>
      <c r="I607" s="22"/>
      <c r="J607" s="22"/>
      <c r="K607" s="22"/>
      <c r="L607" s="22"/>
      <c r="M607" s="22"/>
      <c r="AJ607"/>
      <c r="AK607" s="22"/>
      <c r="AL607" s="22"/>
      <c r="AQ607" s="22"/>
    </row>
    <row r="608" spans="1:43" s="31" customFormat="1" x14ac:dyDescent="0.45">
      <c r="A608" s="30"/>
      <c r="H608" s="22"/>
      <c r="I608" s="22"/>
      <c r="J608" s="22"/>
      <c r="K608" s="22"/>
      <c r="L608" s="22"/>
      <c r="M608" s="22"/>
      <c r="AJ608"/>
      <c r="AK608" s="22"/>
      <c r="AL608" s="22"/>
      <c r="AQ608" s="22"/>
    </row>
    <row r="609" spans="1:43" s="31" customFormat="1" x14ac:dyDescent="0.45">
      <c r="A609" s="30"/>
      <c r="H609" s="22"/>
      <c r="I609" s="22"/>
      <c r="J609" s="22"/>
      <c r="K609" s="22"/>
      <c r="L609" s="22"/>
      <c r="M609" s="22"/>
      <c r="AJ609"/>
      <c r="AK609" s="22"/>
      <c r="AL609" s="22"/>
      <c r="AQ609" s="22"/>
    </row>
    <row r="610" spans="1:43" s="31" customFormat="1" x14ac:dyDescent="0.45">
      <c r="A610" s="30"/>
      <c r="H610" s="22"/>
      <c r="I610" s="22"/>
      <c r="J610" s="22"/>
      <c r="K610" s="22"/>
      <c r="L610" s="22"/>
      <c r="M610" s="22"/>
      <c r="AJ610"/>
      <c r="AK610" s="22"/>
      <c r="AL610" s="22"/>
      <c r="AQ610" s="22"/>
    </row>
    <row r="611" spans="1:43" s="31" customFormat="1" x14ac:dyDescent="0.45">
      <c r="A611" s="30"/>
      <c r="H611" s="22"/>
      <c r="I611" s="22"/>
      <c r="J611" s="22"/>
      <c r="K611" s="22"/>
      <c r="L611" s="22"/>
      <c r="M611" s="22"/>
      <c r="AJ611"/>
      <c r="AK611" s="22"/>
      <c r="AL611" s="22"/>
      <c r="AQ611" s="22"/>
    </row>
    <row r="612" spans="1:43" s="31" customFormat="1" x14ac:dyDescent="0.45">
      <c r="A612" s="30"/>
      <c r="H612" s="22"/>
      <c r="I612" s="22"/>
      <c r="J612" s="22"/>
      <c r="K612" s="22"/>
      <c r="L612" s="22"/>
      <c r="M612" s="22"/>
      <c r="AJ612"/>
      <c r="AK612" s="22"/>
      <c r="AL612" s="22"/>
      <c r="AQ612" s="22"/>
    </row>
    <row r="613" spans="1:43" s="31" customFormat="1" x14ac:dyDescent="0.45">
      <c r="A613" s="30"/>
      <c r="H613" s="22"/>
      <c r="I613" s="22"/>
      <c r="J613" s="22"/>
      <c r="K613" s="22"/>
      <c r="L613" s="22"/>
      <c r="M613" s="22"/>
      <c r="AJ613"/>
      <c r="AK613" s="22"/>
      <c r="AL613" s="22"/>
      <c r="AQ613" s="22"/>
    </row>
    <row r="614" spans="1:43" s="31" customFormat="1" x14ac:dyDescent="0.45">
      <c r="A614" s="30"/>
      <c r="H614" s="22"/>
      <c r="I614" s="22"/>
      <c r="J614" s="22"/>
      <c r="K614" s="22"/>
      <c r="L614" s="22"/>
      <c r="M614" s="22"/>
      <c r="AJ614"/>
      <c r="AK614" s="22"/>
      <c r="AL614" s="22"/>
      <c r="AQ614" s="22"/>
    </row>
    <row r="615" spans="1:43" s="31" customFormat="1" x14ac:dyDescent="0.45">
      <c r="A615" s="30"/>
      <c r="H615" s="22"/>
      <c r="I615" s="22"/>
      <c r="J615" s="22"/>
      <c r="K615" s="22"/>
      <c r="L615" s="22"/>
      <c r="M615" s="22"/>
      <c r="AJ615"/>
      <c r="AK615" s="22"/>
      <c r="AL615" s="22"/>
      <c r="AQ615" s="22"/>
    </row>
    <row r="616" spans="1:43" s="31" customFormat="1" x14ac:dyDescent="0.45">
      <c r="A616" s="30"/>
      <c r="H616" s="22"/>
      <c r="I616" s="22"/>
      <c r="J616" s="22"/>
      <c r="K616" s="22"/>
      <c r="L616" s="22"/>
      <c r="M616" s="22"/>
      <c r="AJ616"/>
      <c r="AK616" s="22"/>
      <c r="AL616" s="22"/>
      <c r="AQ616" s="22"/>
    </row>
    <row r="617" spans="1:43" s="31" customFormat="1" x14ac:dyDescent="0.45">
      <c r="A617" s="30"/>
      <c r="H617" s="22"/>
      <c r="I617" s="22"/>
      <c r="J617" s="22"/>
      <c r="K617" s="22"/>
      <c r="L617" s="22"/>
      <c r="M617" s="22"/>
      <c r="AJ617"/>
      <c r="AK617" s="22"/>
      <c r="AL617" s="22"/>
      <c r="AQ617" s="22"/>
    </row>
    <row r="618" spans="1:43" s="31" customFormat="1" x14ac:dyDescent="0.45">
      <c r="A618" s="30"/>
      <c r="H618" s="22"/>
      <c r="I618" s="22"/>
      <c r="J618" s="22"/>
      <c r="K618" s="22"/>
      <c r="L618" s="22"/>
      <c r="M618" s="22"/>
      <c r="AJ618"/>
      <c r="AK618" s="22"/>
      <c r="AL618" s="22"/>
      <c r="AQ618" s="22"/>
    </row>
    <row r="619" spans="1:43" s="31" customFormat="1" x14ac:dyDescent="0.45">
      <c r="A619" s="30"/>
      <c r="H619" s="22"/>
      <c r="I619" s="22"/>
      <c r="J619" s="22"/>
      <c r="K619" s="22"/>
      <c r="L619" s="22"/>
      <c r="M619" s="22"/>
      <c r="AJ619"/>
      <c r="AK619" s="22"/>
      <c r="AL619" s="22"/>
      <c r="AQ619" s="22"/>
    </row>
    <row r="620" spans="1:43" s="31" customFormat="1" x14ac:dyDescent="0.45">
      <c r="A620" s="30"/>
      <c r="H620" s="22"/>
      <c r="I620" s="22"/>
      <c r="J620" s="22"/>
      <c r="K620" s="22"/>
      <c r="L620" s="22"/>
      <c r="M620" s="22"/>
      <c r="AJ620"/>
      <c r="AK620" s="22"/>
      <c r="AL620" s="22"/>
      <c r="AQ620" s="22"/>
    </row>
    <row r="621" spans="1:43" s="31" customFormat="1" x14ac:dyDescent="0.45">
      <c r="A621" s="30"/>
      <c r="H621" s="22"/>
      <c r="I621" s="22"/>
      <c r="J621" s="22"/>
      <c r="K621" s="22"/>
      <c r="L621" s="22"/>
      <c r="M621" s="22"/>
      <c r="AJ621"/>
      <c r="AK621" s="22"/>
      <c r="AL621" s="22"/>
      <c r="AQ621" s="22"/>
    </row>
    <row r="622" spans="1:43" s="31" customFormat="1" x14ac:dyDescent="0.45">
      <c r="A622" s="30"/>
      <c r="H622" s="22"/>
      <c r="I622" s="22"/>
      <c r="J622" s="22"/>
      <c r="K622" s="22"/>
      <c r="L622" s="22"/>
      <c r="M622" s="22"/>
      <c r="AJ622"/>
      <c r="AK622" s="22"/>
      <c r="AL622" s="22"/>
      <c r="AQ622" s="22"/>
    </row>
    <row r="623" spans="1:43" s="31" customFormat="1" x14ac:dyDescent="0.45">
      <c r="A623" s="30"/>
      <c r="H623" s="22"/>
      <c r="I623" s="22"/>
      <c r="J623" s="22"/>
      <c r="K623" s="22"/>
      <c r="L623" s="22"/>
      <c r="M623" s="22"/>
      <c r="AJ623"/>
      <c r="AK623" s="22"/>
      <c r="AL623" s="22"/>
      <c r="AQ623" s="22"/>
    </row>
    <row r="624" spans="1:43" s="31" customFormat="1" x14ac:dyDescent="0.45">
      <c r="A624" s="30"/>
      <c r="H624" s="22"/>
      <c r="I624" s="22"/>
      <c r="J624" s="22"/>
      <c r="K624" s="22"/>
      <c r="L624" s="22"/>
      <c r="M624" s="22"/>
      <c r="AJ624"/>
      <c r="AK624" s="22"/>
      <c r="AL624" s="22"/>
      <c r="AQ624" s="22"/>
    </row>
    <row r="625" spans="1:43" s="31" customFormat="1" x14ac:dyDescent="0.45">
      <c r="A625" s="30"/>
      <c r="H625" s="22"/>
      <c r="I625" s="22"/>
      <c r="J625" s="22"/>
      <c r="K625" s="22"/>
      <c r="L625" s="22"/>
      <c r="M625" s="22"/>
      <c r="AJ625"/>
      <c r="AK625" s="22"/>
      <c r="AL625" s="22"/>
      <c r="AQ625" s="22"/>
    </row>
    <row r="626" spans="1:43" s="31" customFormat="1" x14ac:dyDescent="0.45">
      <c r="A626" s="30"/>
      <c r="H626" s="22"/>
      <c r="I626" s="22"/>
      <c r="J626" s="22"/>
      <c r="K626" s="22"/>
      <c r="L626" s="22"/>
      <c r="M626" s="22"/>
      <c r="AJ626"/>
      <c r="AK626" s="22"/>
      <c r="AL626" s="22"/>
      <c r="AQ626" s="22"/>
    </row>
    <row r="627" spans="1:43" s="31" customFormat="1" x14ac:dyDescent="0.45">
      <c r="A627" s="30"/>
      <c r="H627" s="22"/>
      <c r="I627" s="22"/>
      <c r="J627" s="22"/>
      <c r="K627" s="22"/>
      <c r="L627" s="22"/>
      <c r="M627" s="22"/>
      <c r="AJ627"/>
      <c r="AK627" s="22"/>
      <c r="AL627" s="22"/>
      <c r="AQ627" s="22"/>
    </row>
    <row r="628" spans="1:43" s="31" customFormat="1" x14ac:dyDescent="0.45">
      <c r="A628" s="30"/>
      <c r="H628" s="22"/>
      <c r="I628" s="22"/>
      <c r="J628" s="22"/>
      <c r="K628" s="22"/>
      <c r="L628" s="22"/>
      <c r="M628" s="22"/>
      <c r="AJ628"/>
      <c r="AK628" s="22"/>
      <c r="AL628" s="22"/>
      <c r="AQ628" s="22"/>
    </row>
    <row r="629" spans="1:43" s="31" customFormat="1" x14ac:dyDescent="0.45">
      <c r="A629" s="30"/>
      <c r="H629" s="22"/>
      <c r="I629" s="22"/>
      <c r="J629" s="22"/>
      <c r="K629" s="22"/>
      <c r="L629" s="22"/>
      <c r="M629" s="22"/>
      <c r="AJ629"/>
      <c r="AK629" s="22"/>
      <c r="AL629" s="22"/>
      <c r="AQ629" s="22"/>
    </row>
    <row r="630" spans="1:43" s="31" customFormat="1" x14ac:dyDescent="0.45">
      <c r="A630" s="30"/>
      <c r="H630" s="22"/>
      <c r="I630" s="22"/>
      <c r="J630" s="22"/>
      <c r="K630" s="22"/>
      <c r="L630" s="22"/>
      <c r="M630" s="22"/>
      <c r="AJ630"/>
      <c r="AK630" s="22"/>
      <c r="AL630" s="22"/>
      <c r="AQ630" s="22"/>
    </row>
    <row r="631" spans="1:43" s="31" customFormat="1" x14ac:dyDescent="0.45">
      <c r="A631" s="30"/>
      <c r="H631" s="22"/>
      <c r="I631" s="22"/>
      <c r="J631" s="22"/>
      <c r="K631" s="22"/>
      <c r="L631" s="22"/>
      <c r="M631" s="22"/>
      <c r="AJ631"/>
      <c r="AK631" s="22"/>
      <c r="AL631" s="22"/>
      <c r="AQ631" s="22"/>
    </row>
    <row r="632" spans="1:43" s="31" customFormat="1" x14ac:dyDescent="0.45">
      <c r="A632" s="30"/>
      <c r="H632" s="22"/>
      <c r="I632" s="22"/>
      <c r="J632" s="22"/>
      <c r="K632" s="22"/>
      <c r="L632" s="22"/>
      <c r="M632" s="22"/>
      <c r="AJ632"/>
      <c r="AK632" s="22"/>
      <c r="AL632" s="22"/>
      <c r="AQ632" s="22"/>
    </row>
    <row r="633" spans="1:43" s="31" customFormat="1" x14ac:dyDescent="0.45">
      <c r="A633" s="30"/>
      <c r="H633" s="22"/>
      <c r="I633" s="22"/>
      <c r="J633" s="22"/>
      <c r="K633" s="22"/>
      <c r="L633" s="22"/>
      <c r="M633" s="22"/>
      <c r="AJ633"/>
      <c r="AK633" s="22"/>
      <c r="AL633" s="22"/>
      <c r="AQ633" s="22"/>
    </row>
    <row r="634" spans="1:43" s="31" customFormat="1" x14ac:dyDescent="0.45">
      <c r="A634" s="30"/>
      <c r="H634" s="22"/>
      <c r="I634" s="22"/>
      <c r="J634" s="22"/>
      <c r="K634" s="22"/>
      <c r="L634" s="22"/>
      <c r="M634" s="22"/>
      <c r="AJ634"/>
      <c r="AK634" s="22"/>
      <c r="AL634" s="22"/>
      <c r="AQ634" s="22"/>
    </row>
    <row r="635" spans="1:43" s="31" customFormat="1" x14ac:dyDescent="0.45">
      <c r="A635" s="30"/>
      <c r="H635" s="22"/>
      <c r="I635" s="22"/>
      <c r="J635" s="22"/>
      <c r="K635" s="22"/>
      <c r="L635" s="22"/>
      <c r="M635" s="22"/>
      <c r="AJ635"/>
      <c r="AK635" s="22"/>
      <c r="AL635" s="22"/>
      <c r="AQ635" s="22"/>
    </row>
    <row r="636" spans="1:43" s="31" customFormat="1" x14ac:dyDescent="0.45">
      <c r="A636" s="30"/>
      <c r="H636" s="22"/>
      <c r="I636" s="22"/>
      <c r="J636" s="22"/>
      <c r="K636" s="22"/>
      <c r="L636" s="22"/>
      <c r="M636" s="22"/>
      <c r="AJ636"/>
      <c r="AK636" s="22"/>
      <c r="AL636" s="22"/>
      <c r="AQ636" s="22"/>
    </row>
    <row r="637" spans="1:43" s="31" customFormat="1" x14ac:dyDescent="0.45">
      <c r="A637" s="30"/>
      <c r="H637" s="22"/>
      <c r="I637" s="22"/>
      <c r="J637" s="22"/>
      <c r="K637" s="22"/>
      <c r="L637" s="22"/>
      <c r="M637" s="22"/>
      <c r="AJ637"/>
      <c r="AK637" s="22"/>
      <c r="AL637" s="22"/>
      <c r="AQ637" s="22"/>
    </row>
    <row r="638" spans="1:43" s="31" customFormat="1" x14ac:dyDescent="0.45">
      <c r="A638" s="30"/>
      <c r="H638" s="22"/>
      <c r="I638" s="22"/>
      <c r="J638" s="22"/>
      <c r="K638" s="22"/>
      <c r="L638" s="22"/>
      <c r="M638" s="22"/>
      <c r="AJ638"/>
      <c r="AK638" s="22"/>
      <c r="AL638" s="22"/>
      <c r="AQ638" s="22"/>
    </row>
    <row r="639" spans="1:43" s="31" customFormat="1" x14ac:dyDescent="0.45">
      <c r="A639" s="30"/>
      <c r="H639" s="22"/>
      <c r="I639" s="22"/>
      <c r="J639" s="22"/>
      <c r="K639" s="22"/>
      <c r="L639" s="22"/>
      <c r="M639" s="22"/>
      <c r="AJ639"/>
      <c r="AK639" s="22"/>
      <c r="AL639" s="22"/>
      <c r="AQ639" s="22"/>
    </row>
    <row r="640" spans="1:43" s="31" customFormat="1" x14ac:dyDescent="0.45">
      <c r="A640" s="30"/>
      <c r="H640" s="22"/>
      <c r="I640" s="22"/>
      <c r="J640" s="22"/>
      <c r="K640" s="22"/>
      <c r="L640" s="22"/>
      <c r="M640" s="22"/>
      <c r="AJ640"/>
      <c r="AK640" s="22"/>
      <c r="AL640" s="22"/>
      <c r="AQ640" s="22"/>
    </row>
    <row r="641" spans="1:43" s="31" customFormat="1" x14ac:dyDescent="0.45">
      <c r="A641" s="30"/>
      <c r="H641" s="22"/>
      <c r="I641" s="22"/>
      <c r="J641" s="22"/>
      <c r="K641" s="22"/>
      <c r="L641" s="22"/>
      <c r="M641" s="22"/>
      <c r="AJ641"/>
      <c r="AK641" s="22"/>
      <c r="AL641" s="22"/>
      <c r="AQ641" s="22"/>
    </row>
    <row r="642" spans="1:43" s="31" customFormat="1" x14ac:dyDescent="0.45">
      <c r="A642" s="30"/>
      <c r="H642" s="22"/>
      <c r="I642" s="22"/>
      <c r="J642" s="22"/>
      <c r="K642" s="22"/>
      <c r="L642" s="22"/>
      <c r="M642" s="22"/>
      <c r="AJ642"/>
      <c r="AK642" s="22"/>
      <c r="AL642" s="22"/>
      <c r="AQ642" s="22"/>
    </row>
    <row r="643" spans="1:43" s="31" customFormat="1" x14ac:dyDescent="0.45">
      <c r="A643" s="30"/>
      <c r="H643" s="22"/>
      <c r="I643" s="22"/>
      <c r="J643" s="22"/>
      <c r="K643" s="22"/>
      <c r="L643" s="22"/>
      <c r="M643" s="22"/>
      <c r="AJ643"/>
      <c r="AK643" s="22"/>
      <c r="AL643" s="22"/>
      <c r="AQ643" s="22"/>
    </row>
    <row r="644" spans="1:43" s="31" customFormat="1" x14ac:dyDescent="0.45">
      <c r="A644" s="30"/>
      <c r="H644" s="22"/>
      <c r="I644" s="22"/>
      <c r="J644" s="22"/>
      <c r="K644" s="22"/>
      <c r="L644" s="22"/>
      <c r="M644" s="22"/>
      <c r="AJ644"/>
      <c r="AK644" s="22"/>
      <c r="AL644" s="22"/>
      <c r="AQ644" s="22"/>
    </row>
    <row r="645" spans="1:43" s="31" customFormat="1" x14ac:dyDescent="0.45">
      <c r="A645" s="30"/>
      <c r="H645" s="22"/>
      <c r="I645" s="22"/>
      <c r="J645" s="22"/>
      <c r="K645" s="22"/>
      <c r="L645" s="22"/>
      <c r="M645" s="22"/>
      <c r="AJ645"/>
      <c r="AK645" s="22"/>
      <c r="AL645" s="22"/>
      <c r="AQ645" s="22"/>
    </row>
    <row r="646" spans="1:43" s="31" customFormat="1" x14ac:dyDescent="0.45">
      <c r="A646" s="30"/>
      <c r="H646" s="22"/>
      <c r="I646" s="22"/>
      <c r="J646" s="22"/>
      <c r="K646" s="22"/>
      <c r="L646" s="22"/>
      <c r="M646" s="22"/>
      <c r="AJ646"/>
      <c r="AK646" s="22"/>
      <c r="AL646" s="22"/>
      <c r="AQ646" s="22"/>
    </row>
    <row r="647" spans="1:43" s="31" customFormat="1" x14ac:dyDescent="0.45">
      <c r="A647" s="30"/>
      <c r="H647" s="22"/>
      <c r="I647" s="22"/>
      <c r="J647" s="22"/>
      <c r="K647" s="22"/>
      <c r="L647" s="22"/>
      <c r="M647" s="22"/>
      <c r="AJ647"/>
      <c r="AK647" s="22"/>
      <c r="AL647" s="22"/>
      <c r="AQ647" s="22"/>
    </row>
    <row r="648" spans="1:43" s="31" customFormat="1" x14ac:dyDescent="0.45">
      <c r="A648" s="30"/>
      <c r="H648" s="22"/>
      <c r="I648" s="22"/>
      <c r="J648" s="22"/>
      <c r="K648" s="22"/>
      <c r="L648" s="22"/>
      <c r="M648" s="22"/>
      <c r="AJ648"/>
      <c r="AK648" s="22"/>
      <c r="AL648" s="22"/>
      <c r="AQ648" s="22"/>
    </row>
    <row r="649" spans="1:43" s="31" customFormat="1" x14ac:dyDescent="0.45">
      <c r="A649" s="30"/>
      <c r="H649" s="22"/>
      <c r="I649" s="22"/>
      <c r="J649" s="22"/>
      <c r="K649" s="22"/>
      <c r="L649" s="22"/>
      <c r="M649" s="22"/>
      <c r="AJ649"/>
      <c r="AK649" s="22"/>
      <c r="AL649" s="22"/>
      <c r="AQ649" s="22"/>
    </row>
    <row r="650" spans="1:43" s="31" customFormat="1" x14ac:dyDescent="0.45">
      <c r="A650" s="30"/>
      <c r="H650" s="22"/>
      <c r="I650" s="22"/>
      <c r="J650" s="22"/>
      <c r="K650" s="22"/>
      <c r="L650" s="22"/>
      <c r="M650" s="22"/>
      <c r="AJ650"/>
      <c r="AK650" s="22"/>
      <c r="AL650" s="22"/>
      <c r="AQ650" s="22"/>
    </row>
    <row r="651" spans="1:43" s="31" customFormat="1" x14ac:dyDescent="0.45">
      <c r="A651" s="30"/>
      <c r="H651" s="22"/>
      <c r="I651" s="22"/>
      <c r="J651" s="22"/>
      <c r="K651" s="22"/>
      <c r="L651" s="22"/>
      <c r="M651" s="22"/>
      <c r="AJ651"/>
      <c r="AK651" s="22"/>
      <c r="AL651" s="22"/>
      <c r="AQ651" s="22"/>
    </row>
    <row r="652" spans="1:43" s="31" customFormat="1" x14ac:dyDescent="0.45">
      <c r="A652" s="30"/>
      <c r="H652" s="22"/>
      <c r="I652" s="22"/>
      <c r="J652" s="22"/>
      <c r="K652" s="22"/>
      <c r="L652" s="22"/>
      <c r="M652" s="22"/>
      <c r="AJ652"/>
      <c r="AK652" s="22"/>
      <c r="AL652" s="22"/>
      <c r="AQ652" s="22"/>
    </row>
    <row r="653" spans="1:43" s="31" customFormat="1" x14ac:dyDescent="0.45">
      <c r="A653" s="30"/>
      <c r="H653" s="22"/>
      <c r="I653" s="22"/>
      <c r="J653" s="22"/>
      <c r="K653" s="22"/>
      <c r="L653" s="22"/>
      <c r="M653" s="22"/>
      <c r="AJ653"/>
      <c r="AK653" s="22"/>
      <c r="AL653" s="22"/>
      <c r="AQ653" s="22"/>
    </row>
    <row r="654" spans="1:43" s="31" customFormat="1" x14ac:dyDescent="0.45">
      <c r="A654" s="30"/>
      <c r="H654" s="22"/>
      <c r="I654" s="22"/>
      <c r="J654" s="22"/>
      <c r="K654" s="22"/>
      <c r="L654" s="22"/>
      <c r="M654" s="22"/>
      <c r="AJ654"/>
      <c r="AK654" s="22"/>
      <c r="AL654" s="22"/>
      <c r="AQ654" s="22"/>
    </row>
    <row r="655" spans="1:43" s="31" customFormat="1" x14ac:dyDescent="0.45">
      <c r="A655" s="30"/>
      <c r="H655" s="22"/>
      <c r="I655" s="22"/>
      <c r="J655" s="22"/>
      <c r="K655" s="22"/>
      <c r="L655" s="22"/>
      <c r="M655" s="22"/>
      <c r="AJ655"/>
      <c r="AK655" s="22"/>
      <c r="AL655" s="22"/>
      <c r="AQ655" s="22"/>
    </row>
    <row r="656" spans="1:43" s="31" customFormat="1" x14ac:dyDescent="0.45">
      <c r="A656" s="30"/>
      <c r="H656" s="22"/>
      <c r="I656" s="22"/>
      <c r="J656" s="22"/>
      <c r="K656" s="22"/>
      <c r="L656" s="22"/>
      <c r="M656" s="22"/>
      <c r="AJ656"/>
      <c r="AK656" s="22"/>
      <c r="AL656" s="22"/>
      <c r="AQ656" s="22"/>
    </row>
    <row r="657" spans="1:43" s="31" customFormat="1" x14ac:dyDescent="0.45">
      <c r="A657" s="30"/>
      <c r="H657" s="22"/>
      <c r="I657" s="22"/>
      <c r="J657" s="22"/>
      <c r="K657" s="22"/>
      <c r="L657" s="22"/>
      <c r="M657" s="22"/>
      <c r="AJ657"/>
      <c r="AK657" s="22"/>
      <c r="AL657" s="22"/>
      <c r="AQ657" s="22"/>
    </row>
    <row r="658" spans="1:43" s="31" customFormat="1" x14ac:dyDescent="0.45">
      <c r="A658" s="30"/>
      <c r="H658" s="22"/>
      <c r="I658" s="22"/>
      <c r="J658" s="22"/>
      <c r="K658" s="22"/>
      <c r="L658" s="22"/>
      <c r="M658" s="22"/>
      <c r="AJ658"/>
      <c r="AK658" s="22"/>
      <c r="AL658" s="22"/>
      <c r="AQ658" s="22"/>
    </row>
    <row r="659" spans="1:43" s="31" customFormat="1" x14ac:dyDescent="0.45">
      <c r="A659" s="30"/>
      <c r="H659" s="22"/>
      <c r="I659" s="22"/>
      <c r="J659" s="22"/>
      <c r="K659" s="22"/>
      <c r="L659" s="22"/>
      <c r="M659" s="22"/>
      <c r="AJ659"/>
      <c r="AK659" s="22"/>
      <c r="AL659" s="22"/>
      <c r="AQ659" s="22"/>
    </row>
    <row r="660" spans="1:43" s="31" customFormat="1" x14ac:dyDescent="0.45">
      <c r="A660" s="30"/>
      <c r="H660" s="22"/>
      <c r="I660" s="22"/>
      <c r="J660" s="22"/>
      <c r="K660" s="22"/>
      <c r="L660" s="22"/>
      <c r="M660" s="22"/>
      <c r="AJ660"/>
      <c r="AK660" s="22"/>
      <c r="AL660" s="22"/>
      <c r="AQ660" s="22"/>
    </row>
    <row r="661" spans="1:43" s="31" customFormat="1" x14ac:dyDescent="0.45">
      <c r="A661" s="30"/>
      <c r="H661" s="22"/>
      <c r="I661" s="22"/>
      <c r="J661" s="22"/>
      <c r="K661" s="22"/>
      <c r="L661" s="22"/>
      <c r="M661" s="22"/>
      <c r="AJ661"/>
      <c r="AK661" s="22"/>
      <c r="AL661" s="22"/>
      <c r="AQ661" s="22"/>
    </row>
    <row r="662" spans="1:43" s="31" customFormat="1" x14ac:dyDescent="0.45">
      <c r="A662" s="30"/>
      <c r="H662" s="22"/>
      <c r="I662" s="22"/>
      <c r="J662" s="22"/>
      <c r="K662" s="22"/>
      <c r="L662" s="22"/>
      <c r="M662" s="22"/>
      <c r="AJ662"/>
      <c r="AK662" s="22"/>
      <c r="AL662" s="22"/>
      <c r="AQ662" s="22"/>
    </row>
    <row r="663" spans="1:43" s="31" customFormat="1" x14ac:dyDescent="0.45">
      <c r="A663" s="30"/>
      <c r="H663" s="22"/>
      <c r="I663" s="22"/>
      <c r="J663" s="22"/>
      <c r="K663" s="22"/>
      <c r="L663" s="22"/>
      <c r="M663" s="22"/>
      <c r="AJ663"/>
      <c r="AK663" s="22"/>
      <c r="AL663" s="22"/>
      <c r="AQ663" s="22"/>
    </row>
    <row r="664" spans="1:43" s="31" customFormat="1" x14ac:dyDescent="0.45">
      <c r="A664" s="30"/>
      <c r="H664" s="22"/>
      <c r="I664" s="22"/>
      <c r="J664" s="22"/>
      <c r="K664" s="22"/>
      <c r="L664" s="22"/>
      <c r="M664" s="22"/>
      <c r="AJ664"/>
      <c r="AK664" s="22"/>
      <c r="AL664" s="22"/>
      <c r="AQ664" s="22"/>
    </row>
    <row r="665" spans="1:43" s="31" customFormat="1" x14ac:dyDescent="0.45">
      <c r="A665" s="30"/>
      <c r="H665" s="22"/>
      <c r="I665" s="22"/>
      <c r="J665" s="22"/>
      <c r="K665" s="22"/>
      <c r="L665" s="22"/>
      <c r="M665" s="22"/>
      <c r="AJ665"/>
      <c r="AK665" s="22"/>
      <c r="AL665" s="22"/>
      <c r="AQ665" s="22"/>
    </row>
    <row r="666" spans="1:43" s="31" customFormat="1" x14ac:dyDescent="0.45">
      <c r="A666" s="30"/>
      <c r="H666" s="22"/>
      <c r="I666" s="22"/>
      <c r="J666" s="22"/>
      <c r="K666" s="22"/>
      <c r="L666" s="22"/>
      <c r="M666" s="22"/>
      <c r="AJ666"/>
      <c r="AK666" s="22"/>
      <c r="AL666" s="22"/>
      <c r="AQ666" s="22"/>
    </row>
    <row r="667" spans="1:43" s="31" customFormat="1" x14ac:dyDescent="0.45">
      <c r="A667" s="30"/>
      <c r="H667" s="22"/>
      <c r="I667" s="22"/>
      <c r="J667" s="22"/>
      <c r="K667" s="22"/>
      <c r="L667" s="22"/>
      <c r="M667" s="22"/>
      <c r="AJ667"/>
      <c r="AK667" s="22"/>
      <c r="AL667" s="22"/>
      <c r="AQ667" s="22"/>
    </row>
    <row r="668" spans="1:43" s="31" customFormat="1" x14ac:dyDescent="0.45">
      <c r="A668" s="30"/>
      <c r="H668" s="22"/>
      <c r="I668" s="22"/>
      <c r="J668" s="22"/>
      <c r="K668" s="22"/>
      <c r="L668" s="22"/>
      <c r="M668" s="22"/>
      <c r="AJ668"/>
      <c r="AK668" s="22"/>
      <c r="AL668" s="22"/>
      <c r="AQ668" s="22"/>
    </row>
    <row r="669" spans="1:43" s="31" customFormat="1" x14ac:dyDescent="0.45">
      <c r="A669" s="30"/>
      <c r="H669" s="22"/>
      <c r="I669" s="22"/>
      <c r="J669" s="22"/>
      <c r="K669" s="22"/>
      <c r="L669" s="22"/>
      <c r="M669" s="22"/>
      <c r="AJ669"/>
      <c r="AK669" s="22"/>
      <c r="AL669" s="22"/>
      <c r="AQ669" s="22"/>
    </row>
    <row r="670" spans="1:43" s="31" customFormat="1" x14ac:dyDescent="0.45">
      <c r="A670" s="30"/>
      <c r="H670" s="22"/>
      <c r="I670" s="22"/>
      <c r="J670" s="22"/>
      <c r="K670" s="22"/>
      <c r="L670" s="22"/>
      <c r="M670" s="22"/>
      <c r="AJ670"/>
      <c r="AK670" s="22"/>
      <c r="AL670" s="22"/>
      <c r="AQ670" s="22"/>
    </row>
    <row r="671" spans="1:43" s="31" customFormat="1" x14ac:dyDescent="0.45">
      <c r="A671" s="30"/>
      <c r="H671" s="22"/>
      <c r="I671" s="22"/>
      <c r="J671" s="22"/>
      <c r="K671" s="22"/>
      <c r="L671" s="22"/>
      <c r="M671" s="22"/>
      <c r="AJ671"/>
      <c r="AK671" s="22"/>
      <c r="AL671" s="22"/>
      <c r="AQ671" s="22"/>
    </row>
    <row r="672" spans="1:43" s="31" customFormat="1" x14ac:dyDescent="0.45">
      <c r="A672" s="30"/>
      <c r="H672" s="22"/>
      <c r="I672" s="22"/>
      <c r="J672" s="22"/>
      <c r="K672" s="22"/>
      <c r="L672" s="22"/>
      <c r="M672" s="22"/>
      <c r="AJ672"/>
      <c r="AK672" s="22"/>
      <c r="AL672" s="22"/>
      <c r="AQ672" s="22"/>
    </row>
    <row r="673" spans="1:43" s="31" customFormat="1" x14ac:dyDescent="0.45">
      <c r="A673" s="30"/>
      <c r="H673" s="22"/>
      <c r="I673" s="22"/>
      <c r="J673" s="22"/>
      <c r="K673" s="22"/>
      <c r="L673" s="22"/>
      <c r="M673" s="22"/>
      <c r="AJ673"/>
      <c r="AK673" s="22"/>
      <c r="AL673" s="22"/>
      <c r="AQ673" s="22"/>
    </row>
    <row r="674" spans="1:43" s="31" customFormat="1" x14ac:dyDescent="0.45">
      <c r="A674" s="30"/>
      <c r="H674" s="22"/>
      <c r="I674" s="22"/>
      <c r="J674" s="22"/>
      <c r="K674" s="22"/>
      <c r="L674" s="22"/>
      <c r="M674" s="22"/>
      <c r="AJ674"/>
      <c r="AK674" s="22"/>
      <c r="AL674" s="22"/>
      <c r="AQ674" s="22"/>
    </row>
    <row r="675" spans="1:43" s="31" customFormat="1" x14ac:dyDescent="0.45">
      <c r="A675" s="30"/>
      <c r="H675" s="22"/>
      <c r="I675" s="22"/>
      <c r="J675" s="22"/>
      <c r="K675" s="22"/>
      <c r="L675" s="22"/>
      <c r="M675" s="22"/>
      <c r="AJ675"/>
      <c r="AK675" s="22"/>
      <c r="AL675" s="22"/>
      <c r="AQ675" s="22"/>
    </row>
    <row r="676" spans="1:43" s="31" customFormat="1" x14ac:dyDescent="0.45">
      <c r="A676" s="30"/>
      <c r="H676" s="22"/>
      <c r="I676" s="22"/>
      <c r="J676" s="22"/>
      <c r="K676" s="22"/>
      <c r="L676" s="22"/>
      <c r="M676" s="22"/>
      <c r="AJ676"/>
      <c r="AK676" s="22"/>
      <c r="AL676" s="22"/>
      <c r="AQ676" s="22"/>
    </row>
    <row r="677" spans="1:43" s="31" customFormat="1" x14ac:dyDescent="0.45">
      <c r="A677" s="30"/>
      <c r="H677" s="22"/>
      <c r="I677" s="22"/>
      <c r="J677" s="22"/>
      <c r="K677" s="22"/>
      <c r="L677" s="22"/>
      <c r="M677" s="22"/>
      <c r="AJ677"/>
      <c r="AK677" s="22"/>
      <c r="AL677" s="22"/>
      <c r="AQ677" s="22"/>
    </row>
    <row r="678" spans="1:43" s="31" customFormat="1" x14ac:dyDescent="0.45">
      <c r="A678" s="30"/>
      <c r="H678" s="22"/>
      <c r="I678" s="22"/>
      <c r="J678" s="22"/>
      <c r="K678" s="22"/>
      <c r="L678" s="22"/>
      <c r="M678" s="22"/>
      <c r="AJ678"/>
      <c r="AK678" s="22"/>
      <c r="AL678" s="22"/>
      <c r="AQ678" s="22"/>
    </row>
    <row r="679" spans="1:43" s="31" customFormat="1" x14ac:dyDescent="0.45">
      <c r="A679" s="30"/>
      <c r="H679" s="22"/>
      <c r="I679" s="22"/>
      <c r="J679" s="22"/>
      <c r="K679" s="22"/>
      <c r="L679" s="22"/>
      <c r="M679" s="22"/>
      <c r="AJ679"/>
      <c r="AK679" s="22"/>
      <c r="AL679" s="22"/>
      <c r="AQ679" s="22"/>
    </row>
    <row r="680" spans="1:43" s="31" customFormat="1" x14ac:dyDescent="0.45">
      <c r="A680" s="30"/>
      <c r="H680" s="22"/>
      <c r="I680" s="22"/>
      <c r="J680" s="22"/>
      <c r="K680" s="22"/>
      <c r="L680" s="22"/>
      <c r="M680" s="22"/>
      <c r="AJ680"/>
      <c r="AK680" s="22"/>
      <c r="AL680" s="22"/>
      <c r="AQ680" s="22"/>
    </row>
    <row r="681" spans="1:43" s="31" customFormat="1" x14ac:dyDescent="0.45">
      <c r="A681" s="30"/>
      <c r="H681" s="22"/>
      <c r="I681" s="22"/>
      <c r="J681" s="22"/>
      <c r="K681" s="22"/>
      <c r="L681" s="22"/>
      <c r="M681" s="22"/>
      <c r="AJ681"/>
      <c r="AK681" s="22"/>
      <c r="AL681" s="22"/>
      <c r="AQ681" s="22"/>
    </row>
    <row r="682" spans="1:43" s="31" customFormat="1" x14ac:dyDescent="0.45">
      <c r="A682" s="30"/>
      <c r="H682" s="22"/>
      <c r="I682" s="22"/>
      <c r="J682" s="22"/>
      <c r="K682" s="22"/>
      <c r="L682" s="22"/>
      <c r="M682" s="22"/>
      <c r="AJ682"/>
      <c r="AK682" s="22"/>
      <c r="AL682" s="22"/>
      <c r="AQ682" s="22"/>
    </row>
    <row r="683" spans="1:43" s="31" customFormat="1" x14ac:dyDescent="0.45">
      <c r="A683" s="30"/>
      <c r="H683" s="22"/>
      <c r="I683" s="22"/>
      <c r="J683" s="22"/>
      <c r="K683" s="22"/>
      <c r="L683" s="22"/>
      <c r="M683" s="22"/>
      <c r="AJ683"/>
      <c r="AK683" s="22"/>
      <c r="AL683" s="22"/>
      <c r="AQ683" s="22"/>
    </row>
    <row r="684" spans="1:43" s="31" customFormat="1" x14ac:dyDescent="0.45">
      <c r="A684" s="30"/>
      <c r="H684" s="22"/>
      <c r="I684" s="22"/>
      <c r="J684" s="22"/>
      <c r="K684" s="22"/>
      <c r="L684" s="22"/>
      <c r="M684" s="22"/>
      <c r="AJ684"/>
      <c r="AK684" s="22"/>
      <c r="AL684" s="22"/>
      <c r="AQ684" s="22"/>
    </row>
    <row r="685" spans="1:43" s="31" customFormat="1" x14ac:dyDescent="0.45">
      <c r="A685" s="30"/>
      <c r="H685" s="22"/>
      <c r="I685" s="22"/>
      <c r="J685" s="22"/>
      <c r="K685" s="22"/>
      <c r="L685" s="22"/>
      <c r="M685" s="22"/>
      <c r="AJ685"/>
      <c r="AK685" s="22"/>
      <c r="AL685" s="22"/>
      <c r="AQ685" s="22"/>
    </row>
    <row r="686" spans="1:43" s="31" customFormat="1" x14ac:dyDescent="0.45">
      <c r="A686" s="30"/>
      <c r="H686" s="22"/>
      <c r="I686" s="22"/>
      <c r="J686" s="22"/>
      <c r="K686" s="22"/>
      <c r="L686" s="22"/>
      <c r="M686" s="22"/>
      <c r="AJ686"/>
      <c r="AK686" s="22"/>
      <c r="AL686" s="22"/>
      <c r="AQ686" s="22"/>
    </row>
    <row r="687" spans="1:43" s="31" customFormat="1" x14ac:dyDescent="0.45">
      <c r="A687" s="30"/>
      <c r="H687" s="22"/>
      <c r="I687" s="22"/>
      <c r="J687" s="22"/>
      <c r="K687" s="22"/>
      <c r="L687" s="22"/>
      <c r="M687" s="22"/>
      <c r="AJ687"/>
      <c r="AK687" s="22"/>
      <c r="AL687" s="22"/>
      <c r="AQ687" s="22"/>
    </row>
    <row r="688" spans="1:43" s="31" customFormat="1" x14ac:dyDescent="0.45">
      <c r="A688" s="30"/>
      <c r="H688" s="22"/>
      <c r="I688" s="22"/>
      <c r="J688" s="22"/>
      <c r="K688" s="22"/>
      <c r="L688" s="22"/>
      <c r="M688" s="22"/>
      <c r="AJ688"/>
      <c r="AK688" s="22"/>
      <c r="AL688" s="22"/>
      <c r="AQ688" s="22"/>
    </row>
    <row r="689" spans="1:43" s="31" customFormat="1" x14ac:dyDescent="0.45">
      <c r="A689" s="30"/>
      <c r="H689" s="22"/>
      <c r="I689" s="22"/>
      <c r="J689" s="22"/>
      <c r="K689" s="22"/>
      <c r="L689" s="22"/>
      <c r="M689" s="22"/>
      <c r="AJ689"/>
      <c r="AK689" s="22"/>
      <c r="AL689" s="22"/>
      <c r="AQ689" s="22"/>
    </row>
    <row r="690" spans="1:43" s="31" customFormat="1" x14ac:dyDescent="0.45">
      <c r="A690" s="30"/>
      <c r="H690" s="22"/>
      <c r="I690" s="22"/>
      <c r="J690" s="22"/>
      <c r="K690" s="22"/>
      <c r="L690" s="22"/>
      <c r="M690" s="22"/>
      <c r="AJ690"/>
      <c r="AK690" s="22"/>
      <c r="AL690" s="22"/>
      <c r="AQ690" s="22"/>
    </row>
    <row r="691" spans="1:43" s="31" customFormat="1" x14ac:dyDescent="0.45">
      <c r="A691" s="30"/>
      <c r="H691" s="22"/>
      <c r="I691" s="22"/>
      <c r="J691" s="22"/>
      <c r="K691" s="22"/>
      <c r="L691" s="22"/>
      <c r="M691" s="22"/>
      <c r="AJ691"/>
      <c r="AK691" s="22"/>
      <c r="AL691" s="22"/>
      <c r="AQ691" s="22"/>
    </row>
    <row r="692" spans="1:43" s="31" customFormat="1" x14ac:dyDescent="0.45">
      <c r="A692" s="30"/>
      <c r="H692" s="22"/>
      <c r="I692" s="22"/>
      <c r="J692" s="22"/>
      <c r="K692" s="22"/>
      <c r="L692" s="22"/>
      <c r="M692" s="22"/>
      <c r="AJ692"/>
      <c r="AK692" s="22"/>
      <c r="AL692" s="22"/>
      <c r="AQ692" s="22"/>
    </row>
    <row r="693" spans="1:43" s="31" customFormat="1" x14ac:dyDescent="0.45">
      <c r="A693" s="30"/>
      <c r="H693" s="22"/>
      <c r="I693" s="22"/>
      <c r="J693" s="22"/>
      <c r="K693" s="22"/>
      <c r="L693" s="22"/>
      <c r="M693" s="22"/>
      <c r="AJ693"/>
      <c r="AK693" s="22"/>
      <c r="AL693" s="22"/>
      <c r="AQ693" s="22"/>
    </row>
    <row r="694" spans="1:43" s="31" customFormat="1" x14ac:dyDescent="0.45">
      <c r="A694" s="30"/>
      <c r="H694" s="22"/>
      <c r="I694" s="22"/>
      <c r="J694" s="22"/>
      <c r="K694" s="22"/>
      <c r="L694" s="22"/>
      <c r="M694" s="22"/>
      <c r="AJ694"/>
      <c r="AK694" s="22"/>
      <c r="AL694" s="22"/>
      <c r="AQ694" s="22"/>
    </row>
    <row r="695" spans="1:43" s="31" customFormat="1" x14ac:dyDescent="0.45">
      <c r="A695" s="30"/>
      <c r="H695" s="22"/>
      <c r="I695" s="22"/>
      <c r="J695" s="22"/>
      <c r="K695" s="22"/>
      <c r="L695" s="22"/>
      <c r="M695" s="22"/>
      <c r="AJ695"/>
      <c r="AK695" s="22"/>
      <c r="AL695" s="22"/>
      <c r="AQ695" s="22"/>
    </row>
    <row r="696" spans="1:43" s="31" customFormat="1" x14ac:dyDescent="0.45">
      <c r="A696" s="30"/>
      <c r="H696" s="22"/>
      <c r="I696" s="22"/>
      <c r="J696" s="22"/>
      <c r="K696" s="22"/>
      <c r="L696" s="22"/>
      <c r="M696" s="22"/>
      <c r="AJ696"/>
      <c r="AK696" s="22"/>
      <c r="AL696" s="22"/>
      <c r="AQ696" s="22"/>
    </row>
    <row r="697" spans="1:43" s="31" customFormat="1" x14ac:dyDescent="0.45">
      <c r="A697" s="30"/>
      <c r="H697" s="22"/>
      <c r="I697" s="22"/>
      <c r="J697" s="22"/>
      <c r="K697" s="22"/>
      <c r="L697" s="22"/>
      <c r="M697" s="22"/>
      <c r="AJ697"/>
      <c r="AK697" s="22"/>
      <c r="AL697" s="22"/>
      <c r="AQ697" s="22"/>
    </row>
    <row r="698" spans="1:43" s="31" customFormat="1" x14ac:dyDescent="0.45">
      <c r="A698" s="30"/>
      <c r="H698" s="22"/>
      <c r="I698" s="22"/>
      <c r="J698" s="22"/>
      <c r="K698" s="22"/>
      <c r="L698" s="22"/>
      <c r="M698" s="22"/>
      <c r="AJ698"/>
      <c r="AK698" s="22"/>
      <c r="AL698" s="22"/>
      <c r="AQ698" s="22"/>
    </row>
    <row r="699" spans="1:43" s="31" customFormat="1" x14ac:dyDescent="0.45">
      <c r="A699" s="30"/>
      <c r="H699" s="22"/>
      <c r="I699" s="22"/>
      <c r="J699" s="22"/>
      <c r="K699" s="22"/>
      <c r="L699" s="22"/>
      <c r="M699" s="22"/>
      <c r="AJ699"/>
      <c r="AK699" s="22"/>
      <c r="AL699" s="22"/>
      <c r="AQ699" s="22"/>
    </row>
    <row r="700" spans="1:43" s="31" customFormat="1" x14ac:dyDescent="0.45">
      <c r="A700" s="30"/>
      <c r="H700" s="22"/>
      <c r="I700" s="22"/>
      <c r="J700" s="22"/>
      <c r="K700" s="22"/>
      <c r="L700" s="22"/>
      <c r="M700" s="22"/>
      <c r="AJ700"/>
      <c r="AK700" s="22"/>
      <c r="AL700" s="22"/>
      <c r="AQ700" s="22"/>
    </row>
    <row r="701" spans="1:43" s="31" customFormat="1" x14ac:dyDescent="0.45">
      <c r="A701" s="30"/>
      <c r="H701" s="22"/>
      <c r="I701" s="22"/>
      <c r="J701" s="22"/>
      <c r="K701" s="22"/>
      <c r="L701" s="22"/>
      <c r="M701" s="22"/>
      <c r="AJ701"/>
      <c r="AK701" s="22"/>
      <c r="AL701" s="22"/>
      <c r="AQ701" s="22"/>
    </row>
    <row r="702" spans="1:43" s="31" customFormat="1" x14ac:dyDescent="0.45">
      <c r="A702" s="30"/>
      <c r="H702" s="22"/>
      <c r="I702" s="22"/>
      <c r="J702" s="22"/>
      <c r="K702" s="22"/>
      <c r="L702" s="22"/>
      <c r="M702" s="22"/>
      <c r="AJ702"/>
      <c r="AK702" s="22"/>
      <c r="AL702" s="22"/>
      <c r="AQ702" s="22"/>
    </row>
    <row r="703" spans="1:43" s="31" customFormat="1" x14ac:dyDescent="0.45">
      <c r="A703" s="30"/>
      <c r="H703" s="22"/>
      <c r="I703" s="22"/>
      <c r="J703" s="22"/>
      <c r="K703" s="22"/>
      <c r="L703" s="22"/>
      <c r="M703" s="22"/>
      <c r="AJ703"/>
      <c r="AK703" s="22"/>
      <c r="AL703" s="22"/>
      <c r="AQ703" s="22"/>
    </row>
    <row r="704" spans="1:43" s="31" customFormat="1" x14ac:dyDescent="0.45">
      <c r="A704" s="30"/>
      <c r="H704" s="22"/>
      <c r="I704" s="22"/>
      <c r="J704" s="22"/>
      <c r="K704" s="22"/>
      <c r="L704" s="22"/>
      <c r="M704" s="22"/>
      <c r="AJ704"/>
      <c r="AK704" s="22"/>
      <c r="AL704" s="22"/>
      <c r="AQ704" s="22"/>
    </row>
    <row r="705" spans="1:43" s="31" customFormat="1" x14ac:dyDescent="0.45">
      <c r="A705" s="30"/>
      <c r="H705" s="22"/>
      <c r="I705" s="22"/>
      <c r="J705" s="22"/>
      <c r="K705" s="22"/>
      <c r="L705" s="22"/>
      <c r="M705" s="22"/>
      <c r="AJ705"/>
      <c r="AK705" s="22"/>
      <c r="AL705" s="22"/>
      <c r="AQ705" s="22"/>
    </row>
    <row r="706" spans="1:43" s="31" customFormat="1" x14ac:dyDescent="0.45">
      <c r="A706" s="30"/>
      <c r="H706" s="22"/>
      <c r="I706" s="22"/>
      <c r="J706" s="22"/>
      <c r="K706" s="22"/>
      <c r="L706" s="22"/>
      <c r="M706" s="22"/>
      <c r="AJ706"/>
      <c r="AK706" s="22"/>
      <c r="AL706" s="22"/>
      <c r="AQ706" s="22"/>
    </row>
    <row r="707" spans="1:43" s="31" customFormat="1" x14ac:dyDescent="0.45">
      <c r="A707" s="30"/>
      <c r="H707" s="22"/>
      <c r="I707" s="22"/>
      <c r="J707" s="22"/>
      <c r="K707" s="22"/>
      <c r="L707" s="22"/>
      <c r="M707" s="22"/>
      <c r="AJ707"/>
      <c r="AK707" s="22"/>
      <c r="AL707" s="22"/>
      <c r="AQ707" s="22"/>
    </row>
    <row r="708" spans="1:43" s="31" customFormat="1" x14ac:dyDescent="0.45">
      <c r="A708" s="30"/>
      <c r="H708" s="22"/>
      <c r="I708" s="22"/>
      <c r="J708" s="22"/>
      <c r="K708" s="22"/>
      <c r="L708" s="22"/>
      <c r="M708" s="22"/>
      <c r="AJ708"/>
      <c r="AK708" s="22"/>
      <c r="AL708" s="22"/>
      <c r="AQ708" s="22"/>
    </row>
    <row r="709" spans="1:43" s="31" customFormat="1" x14ac:dyDescent="0.45">
      <c r="A709" s="30"/>
      <c r="H709" s="22"/>
      <c r="I709" s="22"/>
      <c r="J709" s="22"/>
      <c r="K709" s="22"/>
      <c r="L709" s="22"/>
      <c r="M709" s="22"/>
      <c r="AJ709"/>
      <c r="AK709" s="22"/>
      <c r="AL709" s="22"/>
      <c r="AQ709" s="22"/>
    </row>
    <row r="710" spans="1:43" s="31" customFormat="1" x14ac:dyDescent="0.45">
      <c r="A710" s="30"/>
      <c r="H710" s="22"/>
      <c r="I710" s="22"/>
      <c r="J710" s="22"/>
      <c r="K710" s="22"/>
      <c r="L710" s="22"/>
      <c r="M710" s="22"/>
      <c r="AI710" s="28"/>
      <c r="AJ710"/>
      <c r="AK710" s="22"/>
      <c r="AL710" s="22"/>
      <c r="AQ710" s="22"/>
    </row>
    <row r="711" spans="1:43" s="31" customFormat="1" x14ac:dyDescent="0.45">
      <c r="A711" s="30"/>
      <c r="H711" s="22"/>
      <c r="I711" s="22"/>
      <c r="J711" s="22"/>
      <c r="K711" s="22"/>
      <c r="L711" s="22"/>
      <c r="M711" s="22"/>
      <c r="AI711" s="28"/>
      <c r="AJ711"/>
      <c r="AK711" s="22"/>
      <c r="AL711" s="22"/>
      <c r="AQ711" s="22"/>
    </row>
    <row r="712" spans="1:43" s="31" customFormat="1" x14ac:dyDescent="0.45">
      <c r="A712" s="30"/>
      <c r="H712" s="22"/>
      <c r="I712" s="22"/>
      <c r="J712" s="22"/>
      <c r="K712" s="22"/>
      <c r="L712" s="22"/>
      <c r="M712" s="22"/>
      <c r="AI712" s="28"/>
      <c r="AJ712"/>
      <c r="AK712" s="22"/>
      <c r="AL712" s="22"/>
      <c r="AQ712" s="22"/>
    </row>
    <row r="713" spans="1:43" s="31" customFormat="1" x14ac:dyDescent="0.45">
      <c r="A713" s="30"/>
      <c r="H713" s="22"/>
      <c r="I713" s="22"/>
      <c r="J713" s="22"/>
      <c r="K713" s="22"/>
      <c r="L713" s="22"/>
      <c r="M713" s="22"/>
      <c r="AI713" s="28"/>
      <c r="AJ713"/>
      <c r="AK713" s="22"/>
      <c r="AL713" s="22"/>
      <c r="AQ713" s="22"/>
    </row>
    <row r="714" spans="1:43" s="31" customFormat="1" x14ac:dyDescent="0.45">
      <c r="A714" s="30"/>
      <c r="H714" s="22"/>
      <c r="I714" s="22"/>
      <c r="J714" s="22"/>
      <c r="K714" s="22"/>
      <c r="L714" s="22"/>
      <c r="M714" s="22"/>
      <c r="Q714" s="29"/>
      <c r="AI714" s="28"/>
      <c r="AJ714"/>
      <c r="AK714" s="22"/>
      <c r="AL714" s="22"/>
      <c r="AQ714" s="22"/>
    </row>
  </sheetData>
  <customSheetViews>
    <customSheetView guid="{C6861C9D-2D56-4631-A827-D1AB80B27AC6}" showPageBreaks="1" printArea="1" hiddenRows="1">
      <pane xSplit="4" ySplit="2" topLeftCell="E3" activePane="bottomRight" state="frozen"/>
      <selection pane="bottomRight" activeCell="I32" sqref="I32"/>
      <pageMargins left="0.70866141732283472" right="0.70866141732283472" top="0.51181102362204722" bottom="0.47244094488188981" header="0.31496062992125984" footer="0.31496062992125984"/>
      <pageSetup paperSize="9" scale="45" fitToWidth="0" orientation="landscape" r:id="rId1"/>
    </customSheetView>
  </customSheetViews>
  <mergeCells count="90">
    <mergeCell ref="AO4:AO80"/>
    <mergeCell ref="H43:H62"/>
    <mergeCell ref="AF4:AF80"/>
    <mergeCell ref="C66:D66"/>
    <mergeCell ref="C65:D65"/>
    <mergeCell ref="C57:D57"/>
    <mergeCell ref="R30:R34"/>
    <mergeCell ref="AM4:AM80"/>
    <mergeCell ref="C6:D6"/>
    <mergeCell ref="C8:D8"/>
    <mergeCell ref="C7:D7"/>
    <mergeCell ref="C53:D53"/>
    <mergeCell ref="C54:D54"/>
    <mergeCell ref="C49:D49"/>
    <mergeCell ref="AN4:AN80"/>
    <mergeCell ref="U4:U80"/>
    <mergeCell ref="A75:A79"/>
    <mergeCell ref="B78:D78"/>
    <mergeCell ref="B63:B67"/>
    <mergeCell ref="C55:D55"/>
    <mergeCell ref="C56:D56"/>
    <mergeCell ref="C72:D72"/>
    <mergeCell ref="C70:D70"/>
    <mergeCell ref="C71:D71"/>
    <mergeCell ref="C62:D62"/>
    <mergeCell ref="B76:D76"/>
    <mergeCell ref="C68:D68"/>
    <mergeCell ref="C69:D69"/>
    <mergeCell ref="C64:D64"/>
    <mergeCell ref="B68:B74"/>
    <mergeCell ref="A6:A22"/>
    <mergeCell ref="C9:D9"/>
    <mergeCell ref="C10:D10"/>
    <mergeCell ref="C12:D12"/>
    <mergeCell ref="C47:D47"/>
    <mergeCell ref="C28:D28"/>
    <mergeCell ref="C32:D32"/>
    <mergeCell ref="B30:B34"/>
    <mergeCell ref="C43:D43"/>
    <mergeCell ref="C11:D11"/>
    <mergeCell ref="C13:D13"/>
    <mergeCell ref="C16:D16"/>
    <mergeCell ref="C17:D17"/>
    <mergeCell ref="A23:A25"/>
    <mergeCell ref="A26:A40"/>
    <mergeCell ref="C24:D24"/>
    <mergeCell ref="A1:AQ1"/>
    <mergeCell ref="C61:D61"/>
    <mergeCell ref="C25:D25"/>
    <mergeCell ref="C19:D19"/>
    <mergeCell ref="C20:D20"/>
    <mergeCell ref="C21:D21"/>
    <mergeCell ref="B22:D22"/>
    <mergeCell ref="A41:A42"/>
    <mergeCell ref="A43:A74"/>
    <mergeCell ref="C73:D73"/>
    <mergeCell ref="C60:D60"/>
    <mergeCell ref="B43:B62"/>
    <mergeCell ref="C31:D31"/>
    <mergeCell ref="C30:D30"/>
    <mergeCell ref="C14:D14"/>
    <mergeCell ref="C15:D15"/>
    <mergeCell ref="I4:I80"/>
    <mergeCell ref="B75:D75"/>
    <mergeCell ref="B80:D80"/>
    <mergeCell ref="C63:D63"/>
    <mergeCell ref="C18:D18"/>
    <mergeCell ref="C46:D46"/>
    <mergeCell ref="C44:D44"/>
    <mergeCell ref="C45:D45"/>
    <mergeCell ref="C67:D67"/>
    <mergeCell ref="C74:D74"/>
    <mergeCell ref="C50:D50"/>
    <mergeCell ref="C51:D51"/>
    <mergeCell ref="B115:D115"/>
    <mergeCell ref="AA4:AA42"/>
    <mergeCell ref="AA45:AA65"/>
    <mergeCell ref="AA68:AA71"/>
    <mergeCell ref="AA76:AA80"/>
    <mergeCell ref="B6:B19"/>
    <mergeCell ref="C48:D48"/>
    <mergeCell ref="C52:D52"/>
    <mergeCell ref="Z4:Z80"/>
    <mergeCell ref="T4:T80"/>
    <mergeCell ref="B94:D94"/>
    <mergeCell ref="B93:D93"/>
    <mergeCell ref="B95:D95"/>
    <mergeCell ref="B81:D81"/>
    <mergeCell ref="J4:J80"/>
    <mergeCell ref="X4:X80"/>
  </mergeCells>
  <phoneticPr fontId="14" type="noConversion"/>
  <pageMargins left="0.70866141732283472" right="0.70866141732283472" top="0.51181102362204722" bottom="0.47244094488188981" header="0.31496062992125984" footer="0.31496062992125984"/>
  <pageSetup paperSize="9" scale="33" fitToWidth="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1e6401-ec41-4b51-bf4f-21b5ca2072e7" xsi:nil="true"/>
    <lcf76f155ced4ddcb4097134ff3c332f xmlns="087b058b-25a7-42d1-89c0-e613be9dfc1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3524F66573764E8BD83A29E886842C" ma:contentTypeVersion="17" ma:contentTypeDescription="Create a new document." ma:contentTypeScope="" ma:versionID="d8332b69095e05ac87ea2685625592d5">
  <xsd:schema xmlns:xsd="http://www.w3.org/2001/XMLSchema" xmlns:xs="http://www.w3.org/2001/XMLSchema" xmlns:p="http://schemas.microsoft.com/office/2006/metadata/properties" xmlns:ns2="087b058b-25a7-42d1-89c0-e613be9dfc11" xmlns:ns3="391e6401-ec41-4b51-bf4f-21b5ca2072e7" targetNamespace="http://schemas.microsoft.com/office/2006/metadata/properties" ma:root="true" ma:fieldsID="9b2c70f28e3e55200f9fe7781646862b" ns2:_="" ns3:_="">
    <xsd:import namespace="087b058b-25a7-42d1-89c0-e613be9dfc11"/>
    <xsd:import namespace="391e6401-ec41-4b51-bf4f-21b5ca2072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b058b-25a7-42d1-89c0-e613be9dfc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a302a88-07fe-48d5-9e49-99a412f71ec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1e6401-ec41-4b51-bf4f-21b5ca2072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74068c0-8667-4e68-b968-b22d4a3dcf03}" ma:internalName="TaxCatchAll" ma:showField="CatchAllData" ma:web="391e6401-ec41-4b51-bf4f-21b5ca2072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8EEF82-1A5E-4163-B6D7-7BDE5A114ACA}">
  <ds:schemaRefs>
    <ds:schemaRef ds:uri="http://schemas.microsoft.com/office/2006/metadata/properties"/>
    <ds:schemaRef ds:uri="http://schemas.microsoft.com/office/infopath/2007/PartnerControls"/>
    <ds:schemaRef ds:uri="391e6401-ec41-4b51-bf4f-21b5ca2072e7"/>
    <ds:schemaRef ds:uri="087b058b-25a7-42d1-89c0-e613be9dfc11"/>
  </ds:schemaRefs>
</ds:datastoreItem>
</file>

<file path=customXml/itemProps2.xml><?xml version="1.0" encoding="utf-8"?>
<ds:datastoreItem xmlns:ds="http://schemas.openxmlformats.org/officeDocument/2006/customXml" ds:itemID="{322CC8E8-706F-4FDA-832A-3BD0F125C4D3}">
  <ds:schemaRefs>
    <ds:schemaRef ds:uri="http://schemas.microsoft.com/sharepoint/v3/contenttype/forms"/>
  </ds:schemaRefs>
</ds:datastoreItem>
</file>

<file path=customXml/itemProps3.xml><?xml version="1.0" encoding="utf-8"?>
<ds:datastoreItem xmlns:ds="http://schemas.openxmlformats.org/officeDocument/2006/customXml" ds:itemID="{469AFA16-C2CF-45FE-8486-5B8062512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7b058b-25a7-42d1-89c0-e613be9dfc11"/>
    <ds:schemaRef ds:uri="391e6401-ec41-4b51-bf4f-21b5ca2072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IB fees 2024</vt:lpstr>
      <vt:lpstr>'IB fees 2024'!Area_stampa</vt:lpstr>
    </vt:vector>
  </TitlesOfParts>
  <Company>Philip Moody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Moody</dc:creator>
  <cp:lastModifiedBy>Giulia Nicolini</cp:lastModifiedBy>
  <cp:lastPrinted>2022-12-15T14:39:10Z</cp:lastPrinted>
  <dcterms:created xsi:type="dcterms:W3CDTF">2009-11-17T11:21:42Z</dcterms:created>
  <dcterms:modified xsi:type="dcterms:W3CDTF">2025-03-25T10:19:19Z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0x010100AA3524F66573764E8BD83A29E886842C</vt:lpwstr>
  </property>
  <property fmtid="{D5CDD505-2E9C-101B-9397-08002B2CF9AE}" pid="3" name="MediaServiceImageTags">
    <vt:lpwstr/>
  </property>
</Properties>
</file>